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5'!$A$9:$F$29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<sst xmlns="http://schemas.openxmlformats.org/spreadsheetml/2006/main" count="750" uniqueCount="218">
  <si>
    <t>Приложение 6</t>
  </si>
  <si>
    <t>Условно утвержденные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</si>
  <si>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</si>
  <si>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</si>
  <si>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</si>
  <si>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</si>
  <si>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</si>
  <si>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</si>
  <si>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</si>
  <si>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</si>
  <si>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</si>
  <si>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</si>
  <si>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</si>
  <si>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</si>
  <si>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</si>
  <si>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</si>
  <si>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</si>
  <si>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</si>
  <si>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</si>
  <si>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</si>
  <si>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</si>
  <si>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</si>
  <si>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</si>
  <si>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</si>
  <si>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</si>
  <si>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</si>
  <si>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</si>
  <si>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</si>
  <si>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</si>
  <si>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</si>
  <si>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</si>
  <si>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</si>
  <si>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</si>
  <si>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</si>
  <si>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</si>
  <si>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</si>
  <si>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</si>
  <si>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</si>
  <si>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</si>
  <si>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</si>
  <si>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</si>
  <si>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</si>
  <si>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</si>
  <si>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</si>
  <si>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</si>
  <si>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</si>
  <si>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</si>
  <si>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</si>
  <si>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</si>
  <si>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</si>
  <si>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</si>
  <si>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</si>
  <si>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</si>
  <si>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</si>
  <si>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</si>
  <si>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</si>
  <si>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</si>
  <si>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</si>
  <si>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</si>
  <si>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</si>
  <si>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</si>
  <si>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</si>
  <si>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</si>
  <si>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</si>
  <si>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</si>
  <si>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</si>
  <si>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</si>
  <si>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</si>
  <si>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</si>
  <si>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</si>
  <si>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</si>
  <si>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</si>
  <si>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</si>
  <si>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</si>
  <si>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</si>
  <si>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</si>
  <si>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</si>
  <si>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</si>
  <si>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</si>
  <si>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</si>
  <si>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</si>
  <si>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</si>
  <si>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</si>
  <si>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</si>
  <si>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</si>
  <si>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</si>
  <si>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</si>
  <si>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</si>
  <si>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</si>
  <si>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</si>
  <si>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</si>
  <si>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</si>
  <si>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</si>
  <si>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2200004600</t>
  </si>
  <si>
    <t>2200007050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</si>
  <si>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</si>
  <si>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</si>
  <si>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</si>
  <si>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</si>
  <si>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</si>
  <si>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</si>
  <si>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</si>
  <si>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</si>
  <si>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</si>
  <si>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</si>
  <si>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</si>
  <si>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</si>
  <si>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</si>
  <si>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</si>
  <si>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</si>
  <si>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</si>
  <si>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</si>
  <si>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</si>
  <si>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</si>
  <si>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</si>
  <si>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</si>
  <si>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</si>
  <si>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</si>
  <si>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</si>
  <si>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</si>
  <si>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</si>
  <si>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</si>
  <si>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</si>
  <si>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</si>
  <si>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</si>
  <si>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</si>
  <si>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</si>
  <si>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</si>
  <si>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</si>
  <si>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</si>
  <si>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</si>
  <si>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</si>
  <si>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</si>
  <si>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</si>
  <si>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</si>
  <si>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</si>
  <si>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</si>
  <si>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</si>
  <si>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</si>
  <si>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</si>
  <si>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</si>
  <si>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</si>
  <si>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</si>
  <si>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</si>
  <si>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</si>
  <si>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</si>
  <si>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Сумма на          2019 год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</si>
  <si>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</si>
  <si>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</si>
  <si>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</si>
  <si>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</si>
  <si>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</si>
  <si>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</si>
  <si>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</si>
  <si>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</si>
  <si>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Приложение 7</t>
  </si>
  <si>
    <t>резервные средства</t>
  </si>
  <si>
    <t>Сумма на          2020 год</t>
  </si>
  <si>
    <t>Сумма на 2020 год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</si>
  <si>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</si>
  <si>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</si>
  <si>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</si>
  <si>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</si>
  <si>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</si>
  <si>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</si>
  <si>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</si>
  <si>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</si>
  <si>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</si>
  <si>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</si>
  <si>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</si>
  <si>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</si>
  <si>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</si>
  <si>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</si>
  <si>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</si>
  <si>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</si>
  <si>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сельского Совета депутатов</t>
  </si>
  <si>
    <t>Сумма на  2019 год</t>
  </si>
  <si>
    <t>Сумма на 2021 год</t>
  </si>
  <si>
    <t>0310</t>
  </si>
  <si>
    <t>№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</si>
  <si>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Усть-Ярульского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</si>
  <si>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840</t>
  </si>
  <si>
    <t>Сумма на          2020год</t>
  </si>
  <si>
    <t>Сумма на          2021 год</t>
  </si>
  <si>
    <t>содержание здания</t>
  </si>
  <si>
    <t>2200008010</t>
  </si>
  <si>
    <t xml:space="preserve">Муниципальная программа"Содействие развитию муниципального образования Усть-Ярульский сельсовет" </t>
  </si>
  <si>
    <t>110</t>
  </si>
  <si>
    <t>Расходы на выплаты персоналу казенных учреждений</t>
  </si>
  <si>
    <t>0140028100</t>
  </si>
  <si>
    <t xml:space="preserve">Муниципальная программа"Содействие развитию муниципального образования Усть-Ярульский сельсовет  " </t>
  </si>
  <si>
    <t xml:space="preserve">Муниципальная программа"Содействие развитию муниципального образования Усть-Ярульский сельсовет " </t>
  </si>
  <si>
    <t xml:space="preserve">Муниципальная программа "Содействие развитию муниципального образования  Усть-Ярульский сельсовет " </t>
  </si>
  <si>
    <t>66</t>
  </si>
  <si>
    <t>67</t>
  </si>
  <si>
    <t>68</t>
  </si>
  <si>
    <t>70</t>
  </si>
  <si>
    <t>69</t>
  </si>
  <si>
    <t xml:space="preserve">Муниципальная программа  "Содействие развитию муниципального образования  Усть-Ярульский сельсовет " </t>
  </si>
  <si>
    <t>на 2019 год  и плановый период 2020-2021 годов</t>
  </si>
  <si>
    <t>418591</t>
  </si>
  <si>
    <t xml:space="preserve">Обеспечение первичных мер противопожарной безопасности </t>
  </si>
  <si>
    <r>
      <t>Муниципальная подпрограмма " Обеспечение первичных мер противопожарной безопасности в границах населенных пунктов поселения  Усть-Ярульский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сельсовет"</t>
    </r>
  </si>
  <si>
    <t>Муниципальная подпрограмма " Обеспечение первичных мер противопожарной безопасности в границах населенных пунктов поселения  Усть-Ярульский сельсовет"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</si>
  <si>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</t>
  </si>
  <si>
    <t xml:space="preserve">Обеспечение пожарной безопасности </t>
  </si>
  <si>
    <t>Мобилизационная  и вневойсковая подготовка</t>
  </si>
  <si>
    <t xml:space="preserve">Обеспечение пожарной безопасности  </t>
  </si>
  <si>
    <t>на 2019 год и плановый период 2020-2021 годов</t>
  </si>
  <si>
    <t xml:space="preserve">Распределение бюджетных ассигнований по целевым статьям (муниципальным программам  бюджета сельского поселения Усть-Ярульского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2019 год и плановый период 2020-2021 годов </t>
  </si>
  <si>
    <t xml:space="preserve">Распределение расходов бюджета сельского поселения Усть-Ярульского сельсовета по разделам и подразделам бюджетной классификации расходов бюджетов Российской Федерации на 2019 год и плановый период 2020-2021 годов 
</t>
  </si>
  <si>
    <t xml:space="preserve">Ведомственная структура бюджета сельского поселения  Усть-Ярульского сельсовета </t>
  </si>
  <si>
    <t>Сумма на          2019год</t>
  </si>
  <si>
    <t>к   решению Усть-Ярульского</t>
  </si>
  <si>
    <t>от  25.12.2018г.               №</t>
  </si>
  <si>
    <t>к  решению Усть-Ярульского</t>
  </si>
  <si>
    <t>от 25.12.2018г.</t>
  </si>
  <si>
    <t>№ 96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</si>
</sst>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4" borderId="1" applyNumberFormat="0" applyAlignment="0" applyProtection="0"/>
    <xf numFmtId="0" fontId="51" fillId="25" borderId="2" applyNumberFormat="0" applyAlignment="0" applyProtection="0"/>
    <xf numFmtId="0" fontId="52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6" borderId="7" applyNumberFormat="0" applyAlignment="0" applyProtection="0"/>
    <xf numFmtId="0" fontId="28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0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6">
      <selection activeCell="D7" sqref="D7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2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08" t="s">
        <v>27</v>
      </c>
      <c r="F1" s="12"/>
    </row>
    <row r="2" spans="1:6" s="5" customFormat="1" ht="15.75">
      <c r="A2" s="7"/>
      <c r="B2" s="4"/>
      <c r="D2" s="13"/>
      <c r="E2" s="140" t="s">
        <v>213</v>
      </c>
      <c r="F2" s="140"/>
    </row>
    <row r="3" spans="1:6" s="5" customFormat="1" ht="15.75">
      <c r="A3" s="7"/>
      <c r="B3" s="4"/>
      <c r="D3" s="13"/>
      <c r="E3" s="140" t="s">
        <v>175</v>
      </c>
      <c r="F3" s="140"/>
    </row>
    <row r="4" spans="1:6" s="5" customFormat="1" ht="15.75">
      <c r="A4" s="7"/>
      <c r="B4" s="4"/>
      <c r="D4" s="13"/>
      <c r="E4" s="140" t="s">
        <v>214</v>
      </c>
      <c r="F4" s="140"/>
    </row>
    <row r="5" spans="1:6" s="5" customFormat="1" ht="15.75">
      <c r="A5" s="8"/>
      <c r="D5" s="13"/>
      <c r="E5" s="13"/>
      <c r="F5" s="13"/>
    </row>
    <row r="6" spans="1:6" s="5" customFormat="1" ht="111" customHeight="1">
      <c r="A6" s="141" t="s">
        <v>210</v>
      </c>
      <c r="B6" s="141"/>
      <c r="C6" s="141"/>
      <c r="D6" s="141"/>
      <c r="E6" s="141"/>
      <c r="F6" s="141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54</v>
      </c>
    </row>
    <row r="9" spans="1:6" ht="45" customHeight="1">
      <c r="A9" s="2" t="s">
        <v>58</v>
      </c>
      <c r="B9" s="2" t="s">
        <v>59</v>
      </c>
      <c r="C9" s="1" t="s">
        <v>60</v>
      </c>
      <c r="D9" s="15" t="s">
        <v>176</v>
      </c>
      <c r="E9" s="15" t="s">
        <v>158</v>
      </c>
      <c r="F9" s="15" t="s">
        <v>177</v>
      </c>
    </row>
    <row r="10" spans="1:6" ht="15.75">
      <c r="A10" s="24" t="s">
        <v>61</v>
      </c>
      <c r="B10" s="3" t="s">
        <v>61</v>
      </c>
      <c r="C10" s="3" t="s">
        <v>62</v>
      </c>
      <c r="D10" s="16" t="s">
        <v>63</v>
      </c>
      <c r="E10" s="16" t="s">
        <v>64</v>
      </c>
      <c r="F10" s="16" t="s">
        <v>65</v>
      </c>
    </row>
    <row r="11" spans="1:6" ht="31.5">
      <c r="A11" s="24" t="s">
        <v>61</v>
      </c>
      <c r="B11" s="22" t="s">
        <v>68</v>
      </c>
      <c r="C11" s="23" t="s">
        <v>69</v>
      </c>
      <c r="D11" s="70">
        <f>D12+D13+D14+D15+D16</f>
        <v>4234164.88</v>
      </c>
      <c r="E11" s="70">
        <f>E12+E13+E14+E15+E16</f>
        <v>3476305</v>
      </c>
      <c r="F11" s="70">
        <f>F12+F13+F14+F15+F16</f>
        <v>3285836</v>
      </c>
    </row>
    <row r="12" spans="1:6" ht="66.75" customHeight="1">
      <c r="A12" s="24" t="s">
        <v>62</v>
      </c>
      <c r="B12" s="10" t="s">
        <v>35</v>
      </c>
      <c r="C12" s="24" t="s">
        <v>70</v>
      </c>
      <c r="D12" s="71">
        <f>'прил 6'!G14</f>
        <v>729204</v>
      </c>
      <c r="E12" s="71">
        <f>'прил 6'!H14</f>
        <v>729204</v>
      </c>
      <c r="F12" s="71">
        <f>'прил 6'!I14</f>
        <v>729204</v>
      </c>
    </row>
    <row r="13" spans="1:6" ht="126">
      <c r="A13" s="24" t="s">
        <v>63</v>
      </c>
      <c r="B13" s="10" t="s">
        <v>36</v>
      </c>
      <c r="C13" s="1" t="s">
        <v>55</v>
      </c>
      <c r="D13" s="72">
        <f>'прил 6'!G19</f>
        <v>2633045.88</v>
      </c>
      <c r="E13" s="72">
        <f>'прил 6'!H19</f>
        <v>2537105.44</v>
      </c>
      <c r="F13" s="72">
        <f>'прил 6'!I19</f>
        <v>2513617</v>
      </c>
    </row>
    <row r="14" spans="1:6" ht="82.5" customHeight="1">
      <c r="A14" s="24" t="s">
        <v>64</v>
      </c>
      <c r="B14" s="10" t="s">
        <v>37</v>
      </c>
      <c r="C14" s="1" t="s">
        <v>76</v>
      </c>
      <c r="D14" s="72">
        <v>36715</v>
      </c>
      <c r="E14" s="72">
        <v>36715</v>
      </c>
      <c r="F14" s="72">
        <v>36715</v>
      </c>
    </row>
    <row r="15" spans="1:6" ht="15.75">
      <c r="A15" s="24" t="s">
        <v>65</v>
      </c>
      <c r="B15" s="10" t="s">
        <v>38</v>
      </c>
      <c r="C15" s="1" t="s">
        <v>23</v>
      </c>
      <c r="D15" s="72">
        <v>2000</v>
      </c>
      <c r="E15" s="72">
        <v>2000</v>
      </c>
      <c r="F15" s="72">
        <f>'прил 6'!I31</f>
        <v>2000</v>
      </c>
    </row>
    <row r="16" spans="1:6" ht="31.5">
      <c r="A16" s="24" t="s">
        <v>66</v>
      </c>
      <c r="B16" s="10" t="s">
        <v>20</v>
      </c>
      <c r="C16" s="1" t="s">
        <v>24</v>
      </c>
      <c r="D16" s="72">
        <f>'прил 6'!G35</f>
        <v>833200</v>
      </c>
      <c r="E16" s="72">
        <f>'прил 6'!H35</f>
        <v>171280.56</v>
      </c>
      <c r="F16" s="72">
        <f>'прил 6'!I35</f>
        <v>4300</v>
      </c>
    </row>
    <row r="17" spans="1:6" ht="15.75">
      <c r="A17" s="24" t="s">
        <v>67</v>
      </c>
      <c r="B17" s="22" t="s">
        <v>32</v>
      </c>
      <c r="C17" s="25" t="s">
        <v>28</v>
      </c>
      <c r="D17" s="73">
        <f>D18</f>
        <v>73998</v>
      </c>
      <c r="E17" s="73">
        <f>E18</f>
        <v>77454</v>
      </c>
      <c r="F17" s="73">
        <f>F18</f>
        <v>0</v>
      </c>
    </row>
    <row r="18" spans="1:6" ht="31.5">
      <c r="A18" s="24" t="s">
        <v>71</v>
      </c>
      <c r="B18" s="10" t="s">
        <v>206</v>
      </c>
      <c r="C18" s="1" t="s">
        <v>29</v>
      </c>
      <c r="D18" s="72">
        <f>'прил 6'!G42</f>
        <v>73998</v>
      </c>
      <c r="E18" s="72">
        <f>'прил 6'!H42</f>
        <v>77454</v>
      </c>
      <c r="F18" s="72">
        <v>0</v>
      </c>
    </row>
    <row r="19" spans="1:6" ht="50.25" customHeight="1">
      <c r="A19" s="24" t="s">
        <v>72</v>
      </c>
      <c r="B19" s="22" t="s">
        <v>31</v>
      </c>
      <c r="C19" s="25" t="s">
        <v>30</v>
      </c>
      <c r="D19" s="73">
        <f>D20</f>
        <v>418591</v>
      </c>
      <c r="E19" s="73">
        <f>E20</f>
        <v>418591</v>
      </c>
      <c r="F19" s="73">
        <f>F20</f>
        <v>418591</v>
      </c>
    </row>
    <row r="20" spans="1:6" ht="31.5">
      <c r="A20" s="24" t="s">
        <v>73</v>
      </c>
      <c r="B20" s="139" t="s">
        <v>205</v>
      </c>
      <c r="C20" s="1" t="s">
        <v>178</v>
      </c>
      <c r="D20" s="72">
        <f>'прил 6'!G51</f>
        <v>418591</v>
      </c>
      <c r="E20" s="72">
        <f>'прил 6'!H51</f>
        <v>418591</v>
      </c>
      <c r="F20" s="72">
        <f>'прил 6'!I51</f>
        <v>418591</v>
      </c>
    </row>
    <row r="21" spans="1:6" ht="15.75">
      <c r="A21" s="24" t="s">
        <v>74</v>
      </c>
      <c r="B21" s="22" t="s">
        <v>56</v>
      </c>
      <c r="C21" s="25" t="s">
        <v>57</v>
      </c>
      <c r="D21" s="73">
        <f>D22</f>
        <v>102978</v>
      </c>
      <c r="E21" s="73">
        <f>E22</f>
        <v>109824</v>
      </c>
      <c r="F21" s="73">
        <f>F22</f>
        <v>124874</v>
      </c>
    </row>
    <row r="22" spans="1:6" ht="33.75" customHeight="1">
      <c r="A22" s="24" t="s">
        <v>75</v>
      </c>
      <c r="B22" s="78" t="s">
        <v>12</v>
      </c>
      <c r="C22" s="1" t="s">
        <v>9</v>
      </c>
      <c r="D22" s="72">
        <f>'прил 6'!G60</f>
        <v>102978</v>
      </c>
      <c r="E22" s="72">
        <f>'прил 6'!H60</f>
        <v>109824</v>
      </c>
      <c r="F22" s="72">
        <f>'прил 6'!I60</f>
        <v>124874</v>
      </c>
    </row>
    <row r="23" spans="1:6" ht="39" customHeight="1">
      <c r="A23" s="24" t="s">
        <v>84</v>
      </c>
      <c r="B23" s="22" t="s">
        <v>77</v>
      </c>
      <c r="C23" s="25" t="s">
        <v>78</v>
      </c>
      <c r="D23" s="73">
        <f>D24</f>
        <v>555164.12</v>
      </c>
      <c r="E23" s="73">
        <f>E24</f>
        <v>560000</v>
      </c>
      <c r="F23" s="73">
        <f>F24</f>
        <v>560000</v>
      </c>
    </row>
    <row r="24" spans="1:6" ht="15.75">
      <c r="A24" s="24" t="s">
        <v>101</v>
      </c>
      <c r="B24" s="10" t="s">
        <v>11</v>
      </c>
      <c r="C24" s="1" t="s">
        <v>10</v>
      </c>
      <c r="D24" s="72">
        <f>'прил 6'!G67</f>
        <v>555164.12</v>
      </c>
      <c r="E24" s="72">
        <f>'прил 6'!H67</f>
        <v>560000</v>
      </c>
      <c r="F24" s="72">
        <f>'прил 6'!I67</f>
        <v>560000</v>
      </c>
    </row>
    <row r="25" spans="1:6" ht="31.5">
      <c r="A25" s="24" t="s">
        <v>102</v>
      </c>
      <c r="B25" s="22" t="s">
        <v>21</v>
      </c>
      <c r="C25" s="25" t="s">
        <v>22</v>
      </c>
      <c r="D25" s="73">
        <v>10000</v>
      </c>
      <c r="E25" s="73">
        <v>10000</v>
      </c>
      <c r="F25" s="73">
        <v>10000</v>
      </c>
    </row>
    <row r="26" spans="1:6" ht="35.25" customHeight="1">
      <c r="A26" s="24" t="s">
        <v>103</v>
      </c>
      <c r="B26" s="10" t="s">
        <v>25</v>
      </c>
      <c r="C26" s="1" t="s">
        <v>26</v>
      </c>
      <c r="D26" s="72">
        <f>'прил 6'!G74</f>
        <v>10000</v>
      </c>
      <c r="E26" s="72">
        <f>'прил 6'!H74</f>
        <v>10000</v>
      </c>
      <c r="F26" s="72">
        <f>'прил 6'!I74</f>
        <v>10000</v>
      </c>
    </row>
    <row r="27" spans="1:6" ht="15.75">
      <c r="A27" s="24" t="s">
        <v>85</v>
      </c>
      <c r="B27" s="142" t="s">
        <v>34</v>
      </c>
      <c r="C27" s="143"/>
      <c r="D27" s="26">
        <f>D11+D17+D19+D21+D23+D25</f>
        <v>5394896</v>
      </c>
      <c r="E27" s="26">
        <f>E11+E17+E19+E21+E23+E25</f>
        <v>4652174</v>
      </c>
      <c r="F27" s="26">
        <f>F11+F17+F19+F21+F23+F25</f>
        <v>4399301</v>
      </c>
    </row>
    <row r="28" spans="1:6" ht="31.5">
      <c r="A28" s="24" t="s">
        <v>104</v>
      </c>
      <c r="B28" s="22" t="s">
        <v>33</v>
      </c>
      <c r="C28" s="1"/>
      <c r="D28" s="72">
        <f>'прил 6'!G80</f>
        <v>0</v>
      </c>
      <c r="E28" s="72">
        <f>'прил 6'!H80</f>
        <v>119000</v>
      </c>
      <c r="F28" s="72">
        <f>'прил 6'!I80</f>
        <v>231000</v>
      </c>
    </row>
    <row r="29" spans="1:6" ht="15.75">
      <c r="A29" s="24" t="s">
        <v>86</v>
      </c>
      <c r="B29" s="22"/>
      <c r="C29" s="25"/>
      <c r="D29" s="73">
        <f>D27+D28</f>
        <v>5394896</v>
      </c>
      <c r="E29" s="73">
        <f>E27+E28</f>
        <v>4771174</v>
      </c>
      <c r="F29" s="73">
        <f>F27+F28</f>
        <v>4630301</v>
      </c>
    </row>
  </sheetData>
  <sheetProtection/>
  <autoFilter ref="A9:F29"/>
  <mergeCells count="5">
    <mergeCell ref="E3:F3"/>
    <mergeCell ref="E2:F2"/>
    <mergeCell ref="A6:F6"/>
    <mergeCell ref="E4:F4"/>
    <mergeCell ref="B27:C27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90" zoomScaleNormal="90" zoomScaleSheetLayoutView="75" zoomScalePageLayoutView="0" workbookViewId="0" topLeftCell="A67">
      <selection activeCell="E14" sqref="E14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1" customWidth="1"/>
    <col min="4" max="4" width="11.875" style="31" customWidth="1"/>
    <col min="5" max="5" width="11.625" style="32" customWidth="1"/>
    <col min="6" max="6" width="10.625" style="31" customWidth="1"/>
    <col min="7" max="9" width="15.625" style="38" customWidth="1"/>
    <col min="10" max="16384" width="9.125" style="5" customWidth="1"/>
  </cols>
  <sheetData>
    <row r="1" spans="7:9" ht="18.75">
      <c r="G1" s="33"/>
      <c r="H1" s="104" t="s">
        <v>0</v>
      </c>
      <c r="I1" s="74"/>
    </row>
    <row r="2" spans="7:9" ht="18.75">
      <c r="G2" s="34"/>
      <c r="H2" s="105" t="s">
        <v>215</v>
      </c>
      <c r="I2" s="75"/>
    </row>
    <row r="3" spans="7:9" ht="18.75">
      <c r="G3" s="34"/>
      <c r="H3" s="106" t="s">
        <v>175</v>
      </c>
      <c r="I3" s="75"/>
    </row>
    <row r="4" spans="6:9" ht="18.75">
      <c r="F4" s="39"/>
      <c r="G4" s="35"/>
      <c r="H4" s="107" t="s">
        <v>216</v>
      </c>
      <c r="I4" s="76" t="s">
        <v>179</v>
      </c>
    </row>
    <row r="5" ht="15.75">
      <c r="G5" s="38" t="s">
        <v>145</v>
      </c>
    </row>
    <row r="6" spans="1:9" ht="18.75">
      <c r="A6" s="144" t="s">
        <v>211</v>
      </c>
      <c r="B6" s="144"/>
      <c r="C6" s="144"/>
      <c r="D6" s="144"/>
      <c r="E6" s="144"/>
      <c r="F6" s="144"/>
      <c r="G6" s="144"/>
      <c r="H6" s="144"/>
      <c r="I6" s="144"/>
    </row>
    <row r="7" spans="1:9" ht="18.75">
      <c r="A7" s="144" t="s">
        <v>208</v>
      </c>
      <c r="B7" s="144"/>
      <c r="C7" s="144"/>
      <c r="D7" s="144"/>
      <c r="E7" s="144"/>
      <c r="F7" s="144"/>
      <c r="G7" s="144"/>
      <c r="H7" s="144"/>
      <c r="I7" s="144"/>
    </row>
    <row r="8" spans="1:9" ht="15.75">
      <c r="A8" s="28"/>
      <c r="B8" s="27"/>
      <c r="C8" s="36"/>
      <c r="D8" s="36"/>
      <c r="E8" s="37"/>
      <c r="F8" s="36"/>
      <c r="G8" s="33"/>
      <c r="H8" s="33"/>
      <c r="I8" s="33"/>
    </row>
    <row r="9" ht="15.75">
      <c r="I9" s="38" t="s">
        <v>83</v>
      </c>
    </row>
    <row r="10" spans="1:9" ht="38.25">
      <c r="A10" s="40" t="s">
        <v>58</v>
      </c>
      <c r="B10" s="40" t="s">
        <v>39</v>
      </c>
      <c r="C10" s="41" t="s">
        <v>40</v>
      </c>
      <c r="D10" s="41" t="s">
        <v>41</v>
      </c>
      <c r="E10" s="41" t="s">
        <v>18</v>
      </c>
      <c r="F10" s="41" t="s">
        <v>19</v>
      </c>
      <c r="G10" s="59" t="s">
        <v>146</v>
      </c>
      <c r="H10" s="59" t="s">
        <v>182</v>
      </c>
      <c r="I10" s="59" t="s">
        <v>183</v>
      </c>
    </row>
    <row r="11" spans="1:9" ht="15.75">
      <c r="A11" s="43" t="s">
        <v>61</v>
      </c>
      <c r="B11" s="41" t="s">
        <v>62</v>
      </c>
      <c r="C11" s="43" t="s">
        <v>63</v>
      </c>
      <c r="D11" s="41" t="s">
        <v>64</v>
      </c>
      <c r="E11" s="43" t="s">
        <v>65</v>
      </c>
      <c r="F11" s="41" t="s">
        <v>66</v>
      </c>
      <c r="G11" s="43" t="s">
        <v>67</v>
      </c>
      <c r="H11" s="41" t="s">
        <v>71</v>
      </c>
      <c r="I11" s="43" t="s">
        <v>72</v>
      </c>
    </row>
    <row r="12" spans="1:9" ht="42.75">
      <c r="A12" s="41" t="s">
        <v>61</v>
      </c>
      <c r="B12" s="69" t="s">
        <v>180</v>
      </c>
      <c r="C12" s="66" t="s">
        <v>181</v>
      </c>
      <c r="D12" s="66"/>
      <c r="E12" s="67"/>
      <c r="F12" s="66"/>
      <c r="G12" s="68"/>
      <c r="H12" s="68"/>
      <c r="I12" s="68"/>
    </row>
    <row r="13" spans="1:9" ht="15.75">
      <c r="A13" s="41" t="s">
        <v>62</v>
      </c>
      <c r="B13" s="123" t="s">
        <v>43</v>
      </c>
      <c r="C13" s="84" t="s">
        <v>181</v>
      </c>
      <c r="D13" s="136" t="s">
        <v>69</v>
      </c>
      <c r="E13" s="137" t="s">
        <v>42</v>
      </c>
      <c r="F13" s="136" t="s">
        <v>42</v>
      </c>
      <c r="G13" s="138">
        <f>G14+G19+G26+G31+G35</f>
        <v>4234164.88</v>
      </c>
      <c r="H13" s="138">
        <f>H14+H19+H26+H31+H35</f>
        <v>3476305</v>
      </c>
      <c r="I13" s="138">
        <f>I14+I19+I26+I31+I35</f>
        <v>3285836</v>
      </c>
    </row>
    <row r="14" spans="1:9" ht="38.25">
      <c r="A14" s="41" t="s">
        <v>63</v>
      </c>
      <c r="B14" s="44" t="s">
        <v>35</v>
      </c>
      <c r="C14" s="66" t="s">
        <v>181</v>
      </c>
      <c r="D14" s="41" t="s">
        <v>70</v>
      </c>
      <c r="E14" s="65" t="s">
        <v>42</v>
      </c>
      <c r="F14" s="41" t="s">
        <v>42</v>
      </c>
      <c r="G14" s="59">
        <f>G15</f>
        <v>729204</v>
      </c>
      <c r="H14" s="59">
        <f>H15</f>
        <v>729204</v>
      </c>
      <c r="I14" s="59">
        <f>I15</f>
        <v>729204</v>
      </c>
    </row>
    <row r="15" spans="1:9" ht="25.5">
      <c r="A15" s="41" t="s">
        <v>64</v>
      </c>
      <c r="B15" s="44" t="s">
        <v>169</v>
      </c>
      <c r="C15" s="66" t="s">
        <v>181</v>
      </c>
      <c r="D15" s="41" t="s">
        <v>70</v>
      </c>
      <c r="E15" s="41" t="s">
        <v>100</v>
      </c>
      <c r="F15" s="41" t="s">
        <v>42</v>
      </c>
      <c r="G15" s="59">
        <f>G18</f>
        <v>729204</v>
      </c>
      <c r="H15" s="59">
        <f aca="true" t="shared" si="0" ref="H15:I17">H16</f>
        <v>729204</v>
      </c>
      <c r="I15" s="59">
        <f t="shared" si="0"/>
        <v>729204</v>
      </c>
    </row>
    <row r="16" spans="1:9" ht="63.75">
      <c r="A16" s="41" t="s">
        <v>65</v>
      </c>
      <c r="B16" s="44" t="s">
        <v>154</v>
      </c>
      <c r="C16" s="66" t="s">
        <v>181</v>
      </c>
      <c r="D16" s="41" t="s">
        <v>70</v>
      </c>
      <c r="E16" s="41" t="s">
        <v>93</v>
      </c>
      <c r="F16" s="41" t="s">
        <v>42</v>
      </c>
      <c r="G16" s="59">
        <f>G17</f>
        <v>729204</v>
      </c>
      <c r="H16" s="59">
        <f t="shared" si="0"/>
        <v>729204</v>
      </c>
      <c r="I16" s="59">
        <f t="shared" si="0"/>
        <v>729204</v>
      </c>
    </row>
    <row r="17" spans="1:9" ht="63.75">
      <c r="A17" s="41" t="s">
        <v>66</v>
      </c>
      <c r="B17" s="44" t="s">
        <v>44</v>
      </c>
      <c r="C17" s="66" t="s">
        <v>181</v>
      </c>
      <c r="D17" s="41" t="s">
        <v>70</v>
      </c>
      <c r="E17" s="41" t="s">
        <v>93</v>
      </c>
      <c r="F17" s="41" t="s">
        <v>45</v>
      </c>
      <c r="G17" s="59">
        <f>G18</f>
        <v>729204</v>
      </c>
      <c r="H17" s="59">
        <f t="shared" si="0"/>
        <v>729204</v>
      </c>
      <c r="I17" s="59">
        <f t="shared" si="0"/>
        <v>729204</v>
      </c>
    </row>
    <row r="18" spans="1:9" ht="25.5">
      <c r="A18" s="41" t="s">
        <v>67</v>
      </c>
      <c r="B18" s="44" t="s">
        <v>46</v>
      </c>
      <c r="C18" s="66" t="s">
        <v>181</v>
      </c>
      <c r="D18" s="41" t="s">
        <v>70</v>
      </c>
      <c r="E18" s="41" t="s">
        <v>93</v>
      </c>
      <c r="F18" s="41" t="s">
        <v>47</v>
      </c>
      <c r="G18" s="59">
        <v>729204</v>
      </c>
      <c r="H18" s="59">
        <v>729204</v>
      </c>
      <c r="I18" s="59">
        <v>729204</v>
      </c>
    </row>
    <row r="19" spans="1:9" ht="51">
      <c r="A19" s="41" t="s">
        <v>71</v>
      </c>
      <c r="B19" s="44" t="s">
        <v>36</v>
      </c>
      <c r="C19" s="66" t="s">
        <v>181</v>
      </c>
      <c r="D19" s="41" t="s">
        <v>55</v>
      </c>
      <c r="E19" s="41" t="s">
        <v>42</v>
      </c>
      <c r="F19" s="41" t="s">
        <v>42</v>
      </c>
      <c r="G19" s="59">
        <f aca="true" t="shared" si="1" ref="G19:I20">G20</f>
        <v>2633045.88</v>
      </c>
      <c r="H19" s="59">
        <f t="shared" si="1"/>
        <v>2537105.44</v>
      </c>
      <c r="I19" s="59">
        <f t="shared" si="1"/>
        <v>2513617</v>
      </c>
    </row>
    <row r="20" spans="1:9" ht="25.5">
      <c r="A20" s="41" t="s">
        <v>72</v>
      </c>
      <c r="B20" s="44" t="s">
        <v>169</v>
      </c>
      <c r="C20" s="66" t="s">
        <v>181</v>
      </c>
      <c r="D20" s="41" t="s">
        <v>55</v>
      </c>
      <c r="E20" s="41" t="s">
        <v>100</v>
      </c>
      <c r="F20" s="41" t="s">
        <v>42</v>
      </c>
      <c r="G20" s="59">
        <f t="shared" si="1"/>
        <v>2633045.88</v>
      </c>
      <c r="H20" s="59">
        <f t="shared" si="1"/>
        <v>2537105.44</v>
      </c>
      <c r="I20" s="59">
        <f t="shared" si="1"/>
        <v>2513617</v>
      </c>
    </row>
    <row r="21" spans="1:9" ht="63.75">
      <c r="A21" s="41" t="s">
        <v>73</v>
      </c>
      <c r="B21" s="44" t="s">
        <v>154</v>
      </c>
      <c r="C21" s="66" t="s">
        <v>181</v>
      </c>
      <c r="D21" s="41" t="s">
        <v>55</v>
      </c>
      <c r="E21" s="41" t="s">
        <v>93</v>
      </c>
      <c r="F21" s="41" t="s">
        <v>42</v>
      </c>
      <c r="G21" s="59">
        <f>G22+G24</f>
        <v>2633045.88</v>
      </c>
      <c r="H21" s="59">
        <f>H22+H25</f>
        <v>2537105.44</v>
      </c>
      <c r="I21" s="59">
        <f>I22+I24</f>
        <v>2513617</v>
      </c>
    </row>
    <row r="22" spans="1:9" ht="63.75">
      <c r="A22" s="41" t="s">
        <v>74</v>
      </c>
      <c r="B22" s="44" t="s">
        <v>44</v>
      </c>
      <c r="C22" s="66" t="s">
        <v>181</v>
      </c>
      <c r="D22" s="41" t="s">
        <v>55</v>
      </c>
      <c r="E22" s="41" t="s">
        <v>93</v>
      </c>
      <c r="F22" s="41" t="s">
        <v>45</v>
      </c>
      <c r="G22" s="59">
        <f>G23</f>
        <v>2037105.44</v>
      </c>
      <c r="H22" s="59">
        <f>H23</f>
        <v>2037105.44</v>
      </c>
      <c r="I22" s="59">
        <f>I23</f>
        <v>2037105.44</v>
      </c>
    </row>
    <row r="23" spans="1:9" ht="25.5">
      <c r="A23" s="41" t="s">
        <v>75</v>
      </c>
      <c r="B23" s="44" t="s">
        <v>46</v>
      </c>
      <c r="C23" s="66" t="s">
        <v>181</v>
      </c>
      <c r="D23" s="41" t="s">
        <v>55</v>
      </c>
      <c r="E23" s="41" t="s">
        <v>93</v>
      </c>
      <c r="F23" s="41" t="s">
        <v>47</v>
      </c>
      <c r="G23" s="59">
        <v>2037105.44</v>
      </c>
      <c r="H23" s="59">
        <v>2037105.44</v>
      </c>
      <c r="I23" s="59">
        <v>2037105.44</v>
      </c>
    </row>
    <row r="24" spans="1:9" ht="25.5">
      <c r="A24" s="41" t="s">
        <v>84</v>
      </c>
      <c r="B24" s="44" t="s">
        <v>159</v>
      </c>
      <c r="C24" s="66" t="s">
        <v>181</v>
      </c>
      <c r="D24" s="41" t="s">
        <v>55</v>
      </c>
      <c r="E24" s="41" t="s">
        <v>93</v>
      </c>
      <c r="F24" s="41" t="s">
        <v>48</v>
      </c>
      <c r="G24" s="59">
        <f>G25</f>
        <v>595940.44</v>
      </c>
      <c r="H24" s="59">
        <v>566980.56</v>
      </c>
      <c r="I24" s="59">
        <f>I25</f>
        <v>476511.56</v>
      </c>
    </row>
    <row r="25" spans="1:9" ht="38.25">
      <c r="A25" s="41" t="s">
        <v>101</v>
      </c>
      <c r="B25" s="44" t="s">
        <v>49</v>
      </c>
      <c r="C25" s="66" t="s">
        <v>181</v>
      </c>
      <c r="D25" s="41" t="s">
        <v>55</v>
      </c>
      <c r="E25" s="41" t="s">
        <v>93</v>
      </c>
      <c r="F25" s="41" t="s">
        <v>50</v>
      </c>
      <c r="G25" s="59">
        <v>595940.44</v>
      </c>
      <c r="H25" s="59">
        <v>500000</v>
      </c>
      <c r="I25" s="59">
        <v>476511.56</v>
      </c>
    </row>
    <row r="26" spans="1:9" ht="39">
      <c r="A26" s="41" t="s">
        <v>102</v>
      </c>
      <c r="B26" s="128" t="s">
        <v>5</v>
      </c>
      <c r="C26" s="66" t="s">
        <v>181</v>
      </c>
      <c r="D26" s="41" t="s">
        <v>76</v>
      </c>
      <c r="E26" s="41"/>
      <c r="F26" s="41"/>
      <c r="G26" s="59">
        <f>G27</f>
        <v>36715</v>
      </c>
      <c r="H26" s="59">
        <f aca="true" t="shared" si="2" ref="G26:I29">H27</f>
        <v>36715</v>
      </c>
      <c r="I26" s="59">
        <f t="shared" si="2"/>
        <v>36715</v>
      </c>
    </row>
    <row r="27" spans="1:9" ht="28.5" customHeight="1">
      <c r="A27" s="41" t="s">
        <v>103</v>
      </c>
      <c r="B27" s="44" t="s">
        <v>169</v>
      </c>
      <c r="C27" s="66" t="s">
        <v>181</v>
      </c>
      <c r="D27" s="41" t="s">
        <v>76</v>
      </c>
      <c r="E27" s="41" t="s">
        <v>100</v>
      </c>
      <c r="F27" s="41"/>
      <c r="G27" s="59">
        <f>G28</f>
        <v>36715</v>
      </c>
      <c r="H27" s="59">
        <f t="shared" si="2"/>
        <v>36715</v>
      </c>
      <c r="I27" s="59">
        <f t="shared" si="2"/>
        <v>36715</v>
      </c>
    </row>
    <row r="28" spans="1:9" ht="61.5" customHeight="1">
      <c r="A28" s="41" t="s">
        <v>85</v>
      </c>
      <c r="B28" s="44" t="s">
        <v>154</v>
      </c>
      <c r="C28" s="66" t="s">
        <v>181</v>
      </c>
      <c r="D28" s="41" t="s">
        <v>76</v>
      </c>
      <c r="E28" s="41" t="s">
        <v>93</v>
      </c>
      <c r="F28" s="41"/>
      <c r="G28" s="59">
        <f t="shared" si="2"/>
        <v>36715</v>
      </c>
      <c r="H28" s="59">
        <f t="shared" si="2"/>
        <v>36715</v>
      </c>
      <c r="I28" s="59">
        <f t="shared" si="2"/>
        <v>36715</v>
      </c>
    </row>
    <row r="29" spans="1:9" ht="15.75">
      <c r="A29" s="41" t="s">
        <v>104</v>
      </c>
      <c r="B29" s="44" t="s">
        <v>6</v>
      </c>
      <c r="C29" s="66" t="s">
        <v>181</v>
      </c>
      <c r="D29" s="41" t="s">
        <v>76</v>
      </c>
      <c r="E29" s="41" t="s">
        <v>93</v>
      </c>
      <c r="F29" s="41" t="s">
        <v>7</v>
      </c>
      <c r="G29" s="59">
        <f t="shared" si="2"/>
        <v>36715</v>
      </c>
      <c r="H29" s="59">
        <f t="shared" si="2"/>
        <v>36715</v>
      </c>
      <c r="I29" s="59">
        <f t="shared" si="2"/>
        <v>36715</v>
      </c>
    </row>
    <row r="30" spans="1:9" ht="15.75">
      <c r="A30" s="41" t="s">
        <v>86</v>
      </c>
      <c r="B30" s="44" t="s">
        <v>15</v>
      </c>
      <c r="C30" s="66" t="s">
        <v>181</v>
      </c>
      <c r="D30" s="41" t="s">
        <v>76</v>
      </c>
      <c r="E30" s="41" t="s">
        <v>93</v>
      </c>
      <c r="F30" s="41" t="s">
        <v>14</v>
      </c>
      <c r="G30" s="59">
        <v>36715</v>
      </c>
      <c r="H30" s="59">
        <v>36715</v>
      </c>
      <c r="I30" s="59">
        <v>36715</v>
      </c>
    </row>
    <row r="31" spans="1:9" ht="15.75">
      <c r="A31" s="41" t="s">
        <v>105</v>
      </c>
      <c r="B31" s="44" t="s">
        <v>38</v>
      </c>
      <c r="C31" s="66" t="s">
        <v>181</v>
      </c>
      <c r="D31" s="41" t="s">
        <v>23</v>
      </c>
      <c r="E31" s="41"/>
      <c r="F31" s="41"/>
      <c r="G31" s="59">
        <f aca="true" t="shared" si="3" ref="G31:I33">G32</f>
        <v>2000</v>
      </c>
      <c r="H31" s="59">
        <f t="shared" si="3"/>
        <v>2000</v>
      </c>
      <c r="I31" s="59">
        <f t="shared" si="3"/>
        <v>2000</v>
      </c>
    </row>
    <row r="32" spans="1:9" ht="38.25">
      <c r="A32" s="41" t="s">
        <v>106</v>
      </c>
      <c r="B32" s="44" t="s">
        <v>153</v>
      </c>
      <c r="C32" s="66" t="s">
        <v>181</v>
      </c>
      <c r="D32" s="41" t="s">
        <v>23</v>
      </c>
      <c r="E32" s="41" t="s">
        <v>94</v>
      </c>
      <c r="F32" s="41"/>
      <c r="G32" s="59">
        <f t="shared" si="3"/>
        <v>2000</v>
      </c>
      <c r="H32" s="59">
        <f t="shared" si="3"/>
        <v>2000</v>
      </c>
      <c r="I32" s="59">
        <f t="shared" si="3"/>
        <v>2000</v>
      </c>
    </row>
    <row r="33" spans="1:9" ht="15.75">
      <c r="A33" s="41" t="s">
        <v>107</v>
      </c>
      <c r="B33" s="130" t="s">
        <v>51</v>
      </c>
      <c r="C33" s="66" t="s">
        <v>181</v>
      </c>
      <c r="D33" s="41" t="s">
        <v>23</v>
      </c>
      <c r="E33" s="41" t="s">
        <v>94</v>
      </c>
      <c r="F33" s="41" t="s">
        <v>52</v>
      </c>
      <c r="G33" s="59">
        <f t="shared" si="3"/>
        <v>2000</v>
      </c>
      <c r="H33" s="59">
        <f t="shared" si="3"/>
        <v>2000</v>
      </c>
      <c r="I33" s="59">
        <f t="shared" si="3"/>
        <v>2000</v>
      </c>
    </row>
    <row r="34" spans="1:9" ht="15.75">
      <c r="A34" s="41" t="s">
        <v>108</v>
      </c>
      <c r="B34" s="131" t="s">
        <v>2</v>
      </c>
      <c r="C34" s="66" t="s">
        <v>181</v>
      </c>
      <c r="D34" s="41" t="s">
        <v>23</v>
      </c>
      <c r="E34" s="41" t="s">
        <v>94</v>
      </c>
      <c r="F34" s="41" t="s">
        <v>13</v>
      </c>
      <c r="G34" s="59">
        <v>2000</v>
      </c>
      <c r="H34" s="59">
        <v>2000</v>
      </c>
      <c r="I34" s="59">
        <v>2000</v>
      </c>
    </row>
    <row r="35" spans="1:9" ht="15.75">
      <c r="A35" s="41" t="s">
        <v>109</v>
      </c>
      <c r="B35" s="131" t="s">
        <v>20</v>
      </c>
      <c r="C35" s="66" t="s">
        <v>181</v>
      </c>
      <c r="D35" s="41" t="s">
        <v>24</v>
      </c>
      <c r="E35" s="41"/>
      <c r="F35" s="41"/>
      <c r="G35" s="59">
        <f>G36+G39</f>
        <v>833200</v>
      </c>
      <c r="H35" s="59">
        <f>H36+H39</f>
        <v>171280.56</v>
      </c>
      <c r="I35" s="59">
        <f>I36+I41</f>
        <v>4300</v>
      </c>
    </row>
    <row r="36" spans="1:9" ht="63.75">
      <c r="A36" s="41" t="s">
        <v>110</v>
      </c>
      <c r="B36" s="131" t="s">
        <v>152</v>
      </c>
      <c r="C36" s="66" t="s">
        <v>181</v>
      </c>
      <c r="D36" s="41" t="s">
        <v>24</v>
      </c>
      <c r="E36" s="41" t="s">
        <v>150</v>
      </c>
      <c r="F36" s="41"/>
      <c r="G36" s="59">
        <f aca="true" t="shared" si="4" ref="G36:I37">G37</f>
        <v>4300</v>
      </c>
      <c r="H36" s="59">
        <f t="shared" si="4"/>
        <v>4300</v>
      </c>
      <c r="I36" s="59">
        <f t="shared" si="4"/>
        <v>4300</v>
      </c>
    </row>
    <row r="37" spans="1:9" ht="25.5">
      <c r="A37" s="41" t="s">
        <v>111</v>
      </c>
      <c r="B37" s="44" t="s">
        <v>159</v>
      </c>
      <c r="C37" s="66" t="s">
        <v>181</v>
      </c>
      <c r="D37" s="41" t="s">
        <v>24</v>
      </c>
      <c r="E37" s="41" t="s">
        <v>150</v>
      </c>
      <c r="F37" s="41" t="s">
        <v>48</v>
      </c>
      <c r="G37" s="59">
        <f t="shared" si="4"/>
        <v>4300</v>
      </c>
      <c r="H37" s="59">
        <f t="shared" si="4"/>
        <v>4300</v>
      </c>
      <c r="I37" s="59">
        <f t="shared" si="4"/>
        <v>4300</v>
      </c>
    </row>
    <row r="38" spans="1:9" ht="38.25">
      <c r="A38" s="41" t="s">
        <v>87</v>
      </c>
      <c r="B38" s="44" t="s">
        <v>49</v>
      </c>
      <c r="C38" s="66" t="s">
        <v>181</v>
      </c>
      <c r="D38" s="41" t="s">
        <v>24</v>
      </c>
      <c r="E38" s="41" t="s">
        <v>150</v>
      </c>
      <c r="F38" s="41" t="s">
        <v>50</v>
      </c>
      <c r="G38" s="59">
        <v>4300</v>
      </c>
      <c r="H38" s="59">
        <v>4300</v>
      </c>
      <c r="I38" s="59">
        <v>4300</v>
      </c>
    </row>
    <row r="39" spans="1:9" ht="15.75">
      <c r="A39" s="41" t="s">
        <v>88</v>
      </c>
      <c r="B39" s="131" t="s">
        <v>184</v>
      </c>
      <c r="C39" s="66" t="s">
        <v>181</v>
      </c>
      <c r="D39" s="41" t="s">
        <v>24</v>
      </c>
      <c r="E39" s="41" t="s">
        <v>185</v>
      </c>
      <c r="F39" s="41"/>
      <c r="G39" s="59">
        <f>G41</f>
        <v>828900</v>
      </c>
      <c r="H39" s="59">
        <f>H40</f>
        <v>166980.56</v>
      </c>
      <c r="I39" s="59">
        <f>I40</f>
        <v>0</v>
      </c>
    </row>
    <row r="40" spans="1:9" ht="25.5">
      <c r="A40" s="41" t="s">
        <v>112</v>
      </c>
      <c r="B40" s="44" t="s">
        <v>159</v>
      </c>
      <c r="C40" s="66" t="s">
        <v>181</v>
      </c>
      <c r="D40" s="41" t="s">
        <v>24</v>
      </c>
      <c r="E40" s="41" t="s">
        <v>185</v>
      </c>
      <c r="F40" s="41" t="s">
        <v>48</v>
      </c>
      <c r="G40" s="59">
        <f>G41</f>
        <v>828900</v>
      </c>
      <c r="H40" s="59">
        <f>H41</f>
        <v>166980.56</v>
      </c>
      <c r="I40" s="59">
        <f>I41</f>
        <v>0</v>
      </c>
    </row>
    <row r="41" spans="1:9" ht="38.25">
      <c r="A41" s="41" t="s">
        <v>113</v>
      </c>
      <c r="B41" s="44" t="s">
        <v>49</v>
      </c>
      <c r="C41" s="66" t="s">
        <v>181</v>
      </c>
      <c r="D41" s="41" t="s">
        <v>24</v>
      </c>
      <c r="E41" s="41" t="s">
        <v>185</v>
      </c>
      <c r="F41" s="41" t="s">
        <v>50</v>
      </c>
      <c r="G41" s="59">
        <v>828900</v>
      </c>
      <c r="H41" s="59">
        <v>166980.56</v>
      </c>
      <c r="I41" s="59">
        <v>0</v>
      </c>
    </row>
    <row r="42" spans="1:9" ht="15.75">
      <c r="A42" s="41" t="s">
        <v>114</v>
      </c>
      <c r="B42" s="123" t="s">
        <v>166</v>
      </c>
      <c r="C42" s="84" t="s">
        <v>181</v>
      </c>
      <c r="D42" s="136" t="s">
        <v>28</v>
      </c>
      <c r="E42" s="136"/>
      <c r="F42" s="136"/>
      <c r="G42" s="138">
        <f aca="true" t="shared" si="5" ref="G42:I46">G43</f>
        <v>73998</v>
      </c>
      <c r="H42" s="138">
        <f t="shared" si="5"/>
        <v>77454</v>
      </c>
      <c r="I42" s="138">
        <f t="shared" si="5"/>
        <v>0</v>
      </c>
    </row>
    <row r="43" spans="1:9" ht="15.75">
      <c r="A43" s="41" t="s">
        <v>115</v>
      </c>
      <c r="B43" s="44" t="s">
        <v>8</v>
      </c>
      <c r="C43" s="66" t="s">
        <v>181</v>
      </c>
      <c r="D43" s="41" t="s">
        <v>29</v>
      </c>
      <c r="E43" s="41"/>
      <c r="F43" s="41"/>
      <c r="G43" s="59">
        <f t="shared" si="5"/>
        <v>73998</v>
      </c>
      <c r="H43" s="59">
        <f t="shared" si="5"/>
        <v>77454</v>
      </c>
      <c r="I43" s="59">
        <f t="shared" si="5"/>
        <v>0</v>
      </c>
    </row>
    <row r="44" spans="1:9" ht="25.5">
      <c r="A44" s="41" t="s">
        <v>116</v>
      </c>
      <c r="B44" s="44" t="s">
        <v>169</v>
      </c>
      <c r="C44" s="66" t="s">
        <v>181</v>
      </c>
      <c r="D44" s="41" t="s">
        <v>29</v>
      </c>
      <c r="E44" s="41" t="s">
        <v>100</v>
      </c>
      <c r="F44" s="41"/>
      <c r="G44" s="59">
        <f t="shared" si="5"/>
        <v>73998</v>
      </c>
      <c r="H44" s="59">
        <f t="shared" si="5"/>
        <v>77454</v>
      </c>
      <c r="I44" s="59">
        <f t="shared" si="5"/>
        <v>0</v>
      </c>
    </row>
    <row r="45" spans="1:9" ht="51">
      <c r="A45" s="41" t="s">
        <v>117</v>
      </c>
      <c r="B45" s="44" t="s">
        <v>204</v>
      </c>
      <c r="C45" s="66" t="s">
        <v>181</v>
      </c>
      <c r="D45" s="41" t="s">
        <v>29</v>
      </c>
      <c r="E45" s="41" t="s">
        <v>149</v>
      </c>
      <c r="F45" s="41"/>
      <c r="G45" s="59">
        <f>G46+G48</f>
        <v>73998</v>
      </c>
      <c r="H45" s="59">
        <f>H46+H48</f>
        <v>77454</v>
      </c>
      <c r="I45" s="59">
        <f>I46+I48</f>
        <v>0</v>
      </c>
    </row>
    <row r="46" spans="1:9" ht="63.75">
      <c r="A46" s="41" t="s">
        <v>118</v>
      </c>
      <c r="B46" s="44" t="s">
        <v>44</v>
      </c>
      <c r="C46" s="66" t="s">
        <v>181</v>
      </c>
      <c r="D46" s="41" t="s">
        <v>29</v>
      </c>
      <c r="E46" s="41" t="s">
        <v>149</v>
      </c>
      <c r="F46" s="41" t="s">
        <v>45</v>
      </c>
      <c r="G46" s="59">
        <f t="shared" si="5"/>
        <v>68527</v>
      </c>
      <c r="H46" s="59">
        <f t="shared" si="5"/>
        <v>68527</v>
      </c>
      <c r="I46" s="59">
        <f t="shared" si="5"/>
        <v>0</v>
      </c>
    </row>
    <row r="47" spans="1:9" ht="25.5">
      <c r="A47" s="41" t="s">
        <v>119</v>
      </c>
      <c r="B47" s="44" t="s">
        <v>46</v>
      </c>
      <c r="C47" s="66" t="s">
        <v>181</v>
      </c>
      <c r="D47" s="41" t="s">
        <v>29</v>
      </c>
      <c r="E47" s="41" t="s">
        <v>149</v>
      </c>
      <c r="F47" s="41" t="s">
        <v>47</v>
      </c>
      <c r="G47" s="59">
        <v>68527</v>
      </c>
      <c r="H47" s="59">
        <v>68527</v>
      </c>
      <c r="I47" s="59">
        <v>0</v>
      </c>
    </row>
    <row r="48" spans="1:9" ht="25.5">
      <c r="A48" s="41" t="s">
        <v>120</v>
      </c>
      <c r="B48" s="44" t="s">
        <v>159</v>
      </c>
      <c r="C48" s="66" t="s">
        <v>181</v>
      </c>
      <c r="D48" s="41" t="s">
        <v>29</v>
      </c>
      <c r="E48" s="41" t="s">
        <v>149</v>
      </c>
      <c r="F48" s="41" t="s">
        <v>48</v>
      </c>
      <c r="G48" s="59">
        <f>G49</f>
        <v>5471</v>
      </c>
      <c r="H48" s="59">
        <f>H49</f>
        <v>8927</v>
      </c>
      <c r="I48" s="59">
        <f>I49</f>
        <v>0</v>
      </c>
    </row>
    <row r="49" spans="1:9" ht="38.25">
      <c r="A49" s="41" t="s">
        <v>121</v>
      </c>
      <c r="B49" s="44" t="s">
        <v>49</v>
      </c>
      <c r="C49" s="66" t="s">
        <v>181</v>
      </c>
      <c r="D49" s="41" t="s">
        <v>29</v>
      </c>
      <c r="E49" s="41" t="s">
        <v>149</v>
      </c>
      <c r="F49" s="41" t="s">
        <v>50</v>
      </c>
      <c r="G49" s="59">
        <v>5471</v>
      </c>
      <c r="H49" s="59">
        <v>8927</v>
      </c>
      <c r="I49" s="59">
        <v>0</v>
      </c>
    </row>
    <row r="50" spans="1:9" ht="33" customHeight="1">
      <c r="A50" s="41" t="s">
        <v>122</v>
      </c>
      <c r="B50" s="123" t="s">
        <v>17</v>
      </c>
      <c r="C50" s="84" t="s">
        <v>181</v>
      </c>
      <c r="D50" s="136" t="s">
        <v>30</v>
      </c>
      <c r="E50" s="137"/>
      <c r="F50" s="136"/>
      <c r="G50" s="138">
        <f aca="true" t="shared" si="6" ref="G50:I53">G51</f>
        <v>418591</v>
      </c>
      <c r="H50" s="138">
        <f t="shared" si="6"/>
        <v>418591</v>
      </c>
      <c r="I50" s="138">
        <f t="shared" si="6"/>
        <v>418591</v>
      </c>
    </row>
    <row r="51" spans="1:10" ht="15.75">
      <c r="A51" s="41" t="s">
        <v>89</v>
      </c>
      <c r="B51" s="44" t="s">
        <v>205</v>
      </c>
      <c r="C51" s="66" t="s">
        <v>181</v>
      </c>
      <c r="D51" s="41" t="s">
        <v>178</v>
      </c>
      <c r="E51" s="65"/>
      <c r="F51" s="41"/>
      <c r="G51" s="59">
        <f t="shared" si="6"/>
        <v>418591</v>
      </c>
      <c r="H51" s="59">
        <f t="shared" si="6"/>
        <v>418591</v>
      </c>
      <c r="I51" s="59">
        <f t="shared" si="6"/>
        <v>418591</v>
      </c>
      <c r="J51" s="41"/>
    </row>
    <row r="52" spans="1:9" ht="38.25">
      <c r="A52" s="41" t="s">
        <v>123</v>
      </c>
      <c r="B52" s="122" t="s">
        <v>186</v>
      </c>
      <c r="C52" s="66" t="s">
        <v>181</v>
      </c>
      <c r="D52" s="41" t="s">
        <v>178</v>
      </c>
      <c r="E52" s="41" t="s">
        <v>95</v>
      </c>
      <c r="F52" s="41"/>
      <c r="G52" s="59">
        <f t="shared" si="6"/>
        <v>418591</v>
      </c>
      <c r="H52" s="59">
        <f t="shared" si="6"/>
        <v>418591</v>
      </c>
      <c r="I52" s="59">
        <f t="shared" si="6"/>
        <v>418591</v>
      </c>
    </row>
    <row r="53" spans="1:9" ht="54">
      <c r="A53" s="41" t="s">
        <v>90</v>
      </c>
      <c r="B53" s="125" t="s">
        <v>202</v>
      </c>
      <c r="C53" s="66" t="s">
        <v>181</v>
      </c>
      <c r="D53" s="41" t="s">
        <v>178</v>
      </c>
      <c r="E53" s="41" t="s">
        <v>99</v>
      </c>
      <c r="F53" s="41"/>
      <c r="G53" s="59">
        <f t="shared" si="6"/>
        <v>418591</v>
      </c>
      <c r="H53" s="59">
        <f t="shared" si="6"/>
        <v>418591</v>
      </c>
      <c r="I53" s="59">
        <f>I55+I57</f>
        <v>418591</v>
      </c>
    </row>
    <row r="54" spans="1:9" ht="25.5">
      <c r="A54" s="41" t="s">
        <v>91</v>
      </c>
      <c r="B54" s="44" t="s">
        <v>201</v>
      </c>
      <c r="C54" s="66" t="s">
        <v>181</v>
      </c>
      <c r="D54" s="41" t="s">
        <v>178</v>
      </c>
      <c r="E54" s="41" t="s">
        <v>189</v>
      </c>
      <c r="F54" s="41"/>
      <c r="G54" s="59">
        <f>G55+G57</f>
        <v>418591</v>
      </c>
      <c r="H54" s="59">
        <f>H55+H57</f>
        <v>418591</v>
      </c>
      <c r="I54" s="59">
        <f>I55</f>
        <v>418591</v>
      </c>
    </row>
    <row r="55" spans="1:9" ht="63.75">
      <c r="A55" s="41" t="s">
        <v>124</v>
      </c>
      <c r="B55" s="44" t="s">
        <v>44</v>
      </c>
      <c r="C55" s="66" t="s">
        <v>181</v>
      </c>
      <c r="D55" s="41" t="s">
        <v>178</v>
      </c>
      <c r="E55" s="41" t="s">
        <v>189</v>
      </c>
      <c r="F55" s="41" t="s">
        <v>45</v>
      </c>
      <c r="G55" s="59">
        <f>G56</f>
        <v>418591</v>
      </c>
      <c r="H55" s="59">
        <f>H56</f>
        <v>418591</v>
      </c>
      <c r="I55" s="59">
        <f>I56</f>
        <v>418591</v>
      </c>
    </row>
    <row r="56" spans="1:9" ht="25.5">
      <c r="A56" s="41" t="s">
        <v>125</v>
      </c>
      <c r="B56" s="44" t="s">
        <v>188</v>
      </c>
      <c r="C56" s="66" t="s">
        <v>181</v>
      </c>
      <c r="D56" s="41" t="s">
        <v>178</v>
      </c>
      <c r="E56" s="41" t="s">
        <v>189</v>
      </c>
      <c r="F56" s="41" t="s">
        <v>187</v>
      </c>
      <c r="G56" s="59">
        <v>418591</v>
      </c>
      <c r="H56" s="59">
        <v>418591</v>
      </c>
      <c r="I56" s="59">
        <v>418591</v>
      </c>
    </row>
    <row r="57" spans="1:9" ht="25.5">
      <c r="A57" s="41" t="s">
        <v>126</v>
      </c>
      <c r="B57" s="44" t="s">
        <v>159</v>
      </c>
      <c r="C57" s="66" t="s">
        <v>181</v>
      </c>
      <c r="D57" s="41" t="s">
        <v>178</v>
      </c>
      <c r="E57" s="41" t="s">
        <v>189</v>
      </c>
      <c r="F57" s="41" t="s">
        <v>48</v>
      </c>
      <c r="G57" s="59">
        <f>G58</f>
        <v>0</v>
      </c>
      <c r="H57" s="59">
        <f>H58</f>
        <v>0</v>
      </c>
      <c r="I57" s="59">
        <f>I58</f>
        <v>0</v>
      </c>
    </row>
    <row r="58" spans="1:9" ht="38.25">
      <c r="A58" s="41" t="s">
        <v>92</v>
      </c>
      <c r="B58" s="44" t="s">
        <v>49</v>
      </c>
      <c r="C58" s="66" t="s">
        <v>181</v>
      </c>
      <c r="D58" s="41" t="s">
        <v>178</v>
      </c>
      <c r="E58" s="41" t="s">
        <v>189</v>
      </c>
      <c r="F58" s="41" t="s">
        <v>50</v>
      </c>
      <c r="G58" s="59">
        <v>0</v>
      </c>
      <c r="H58" s="59">
        <v>0</v>
      </c>
      <c r="I58" s="59">
        <v>0</v>
      </c>
    </row>
    <row r="59" spans="1:9" ht="15.75">
      <c r="A59" s="41" t="s">
        <v>127</v>
      </c>
      <c r="B59" s="123" t="s">
        <v>167</v>
      </c>
      <c r="C59" s="84" t="s">
        <v>181</v>
      </c>
      <c r="D59" s="136" t="s">
        <v>57</v>
      </c>
      <c r="E59" s="136"/>
      <c r="F59" s="136"/>
      <c r="G59" s="138">
        <f aca="true" t="shared" si="7" ref="G59:I62">G60</f>
        <v>102978</v>
      </c>
      <c r="H59" s="138">
        <f t="shared" si="7"/>
        <v>109824</v>
      </c>
      <c r="I59" s="138">
        <f t="shared" si="7"/>
        <v>124874</v>
      </c>
    </row>
    <row r="60" spans="1:9" ht="15.75">
      <c r="A60" s="41" t="s">
        <v>128</v>
      </c>
      <c r="B60" s="44" t="s">
        <v>12</v>
      </c>
      <c r="C60" s="66" t="s">
        <v>181</v>
      </c>
      <c r="D60" s="41" t="s">
        <v>9</v>
      </c>
      <c r="E60" s="41"/>
      <c r="F60" s="41"/>
      <c r="G60" s="59">
        <f t="shared" si="7"/>
        <v>102978</v>
      </c>
      <c r="H60" s="59">
        <f t="shared" si="7"/>
        <v>109824</v>
      </c>
      <c r="I60" s="59">
        <f t="shared" si="7"/>
        <v>124874</v>
      </c>
    </row>
    <row r="61" spans="1:9" ht="38.25">
      <c r="A61" s="41" t="s">
        <v>129</v>
      </c>
      <c r="B61" s="122" t="s">
        <v>190</v>
      </c>
      <c r="C61" s="66" t="s">
        <v>181</v>
      </c>
      <c r="D61" s="41" t="s">
        <v>9</v>
      </c>
      <c r="E61" s="41" t="s">
        <v>95</v>
      </c>
      <c r="F61" s="41"/>
      <c r="G61" s="59">
        <f t="shared" si="7"/>
        <v>102978</v>
      </c>
      <c r="H61" s="59">
        <f t="shared" si="7"/>
        <v>109824</v>
      </c>
      <c r="I61" s="59">
        <f t="shared" si="7"/>
        <v>124874</v>
      </c>
    </row>
    <row r="62" spans="1:9" ht="40.5">
      <c r="A62" s="41" t="s">
        <v>130</v>
      </c>
      <c r="B62" s="124" t="s">
        <v>164</v>
      </c>
      <c r="C62" s="66" t="s">
        <v>181</v>
      </c>
      <c r="D62" s="41" t="s">
        <v>9</v>
      </c>
      <c r="E62" s="41" t="s">
        <v>97</v>
      </c>
      <c r="F62" s="41"/>
      <c r="G62" s="59">
        <f>G63</f>
        <v>102978</v>
      </c>
      <c r="H62" s="59">
        <f t="shared" si="7"/>
        <v>109824</v>
      </c>
      <c r="I62" s="59">
        <f t="shared" si="7"/>
        <v>124874</v>
      </c>
    </row>
    <row r="63" spans="1:9" ht="30.75" customHeight="1">
      <c r="A63" s="41" t="s">
        <v>131</v>
      </c>
      <c r="B63" s="127" t="s">
        <v>147</v>
      </c>
      <c r="C63" s="66" t="s">
        <v>181</v>
      </c>
      <c r="D63" s="41" t="s">
        <v>9</v>
      </c>
      <c r="E63" s="41" t="s">
        <v>160</v>
      </c>
      <c r="F63" s="41"/>
      <c r="G63" s="59">
        <f>G64</f>
        <v>102978</v>
      </c>
      <c r="H63" s="59">
        <f>H64</f>
        <v>109824</v>
      </c>
      <c r="I63" s="59">
        <f>I64</f>
        <v>124874</v>
      </c>
    </row>
    <row r="64" spans="1:9" ht="25.5">
      <c r="A64" s="41" t="s">
        <v>132</v>
      </c>
      <c r="B64" s="44" t="s">
        <v>159</v>
      </c>
      <c r="C64" s="66" t="s">
        <v>181</v>
      </c>
      <c r="D64" s="41" t="s">
        <v>9</v>
      </c>
      <c r="E64" s="41" t="s">
        <v>160</v>
      </c>
      <c r="F64" s="41" t="s">
        <v>48</v>
      </c>
      <c r="G64" s="59">
        <f>G65</f>
        <v>102978</v>
      </c>
      <c r="H64" s="59">
        <f>H65</f>
        <v>109824</v>
      </c>
      <c r="I64" s="59">
        <f>I65</f>
        <v>124874</v>
      </c>
    </row>
    <row r="65" spans="1:9" ht="38.25">
      <c r="A65" s="41" t="s">
        <v>133</v>
      </c>
      <c r="B65" s="44" t="s">
        <v>49</v>
      </c>
      <c r="C65" s="66" t="s">
        <v>181</v>
      </c>
      <c r="D65" s="41" t="s">
        <v>9</v>
      </c>
      <c r="E65" s="41" t="s">
        <v>160</v>
      </c>
      <c r="F65" s="41" t="s">
        <v>50</v>
      </c>
      <c r="G65" s="59">
        <v>102978</v>
      </c>
      <c r="H65" s="59">
        <v>109824</v>
      </c>
      <c r="I65" s="59">
        <v>124874</v>
      </c>
    </row>
    <row r="66" spans="1:9" ht="15.75">
      <c r="A66" s="41" t="s">
        <v>134</v>
      </c>
      <c r="B66" s="123" t="s">
        <v>168</v>
      </c>
      <c r="C66" s="84" t="s">
        <v>181</v>
      </c>
      <c r="D66" s="136" t="s">
        <v>78</v>
      </c>
      <c r="E66" s="137"/>
      <c r="F66" s="136"/>
      <c r="G66" s="138">
        <f>G67</f>
        <v>555164.12</v>
      </c>
      <c r="H66" s="138">
        <f>H67</f>
        <v>560000</v>
      </c>
      <c r="I66" s="138">
        <f>I67</f>
        <v>560000</v>
      </c>
    </row>
    <row r="67" spans="1:9" ht="15.75">
      <c r="A67" s="41" t="s">
        <v>135</v>
      </c>
      <c r="B67" s="44" t="s">
        <v>11</v>
      </c>
      <c r="C67" s="66" t="s">
        <v>181</v>
      </c>
      <c r="D67" s="41" t="s">
        <v>10</v>
      </c>
      <c r="E67" s="41"/>
      <c r="F67" s="41"/>
      <c r="G67" s="59">
        <f aca="true" t="shared" si="8" ref="G67:I69">G68</f>
        <v>555164.12</v>
      </c>
      <c r="H67" s="59">
        <f t="shared" si="8"/>
        <v>560000</v>
      </c>
      <c r="I67" s="59">
        <f t="shared" si="8"/>
        <v>560000</v>
      </c>
    </row>
    <row r="68" spans="1:9" ht="38.25">
      <c r="A68" s="41" t="s">
        <v>136</v>
      </c>
      <c r="B68" s="122" t="s">
        <v>191</v>
      </c>
      <c r="C68" s="66" t="s">
        <v>181</v>
      </c>
      <c r="D68" s="41" t="s">
        <v>10</v>
      </c>
      <c r="E68" s="41" t="s">
        <v>95</v>
      </c>
      <c r="F68" s="41"/>
      <c r="G68" s="59">
        <f t="shared" si="8"/>
        <v>555164.12</v>
      </c>
      <c r="H68" s="59">
        <f t="shared" si="8"/>
        <v>560000</v>
      </c>
      <c r="I68" s="59">
        <f t="shared" si="8"/>
        <v>560000</v>
      </c>
    </row>
    <row r="69" spans="1:9" ht="40.5">
      <c r="A69" s="41" t="s">
        <v>137</v>
      </c>
      <c r="B69" s="126" t="s">
        <v>165</v>
      </c>
      <c r="C69" s="66" t="s">
        <v>181</v>
      </c>
      <c r="D69" s="41" t="s">
        <v>10</v>
      </c>
      <c r="E69" s="41" t="s">
        <v>96</v>
      </c>
      <c r="F69" s="41"/>
      <c r="G69" s="59">
        <f>G70</f>
        <v>555164.12</v>
      </c>
      <c r="H69" s="59">
        <f t="shared" si="8"/>
        <v>560000</v>
      </c>
      <c r="I69" s="59">
        <f t="shared" si="8"/>
        <v>560000</v>
      </c>
    </row>
    <row r="70" spans="1:9" ht="25.5">
      <c r="A70" s="41" t="s">
        <v>138</v>
      </c>
      <c r="B70" s="44" t="s">
        <v>3</v>
      </c>
      <c r="C70" s="66" t="s">
        <v>181</v>
      </c>
      <c r="D70" s="41" t="s">
        <v>10</v>
      </c>
      <c r="E70" s="41" t="s">
        <v>161</v>
      </c>
      <c r="F70" s="41"/>
      <c r="G70" s="59">
        <f>G71</f>
        <v>555164.12</v>
      </c>
      <c r="H70" s="59">
        <f>H71</f>
        <v>560000</v>
      </c>
      <c r="I70" s="59">
        <f>I71</f>
        <v>560000</v>
      </c>
    </row>
    <row r="71" spans="1:9" ht="25.5">
      <c r="A71" s="41" t="s">
        <v>139</v>
      </c>
      <c r="B71" s="44" t="s">
        <v>159</v>
      </c>
      <c r="C71" s="66" t="s">
        <v>181</v>
      </c>
      <c r="D71" s="41" t="s">
        <v>10</v>
      </c>
      <c r="E71" s="41" t="s">
        <v>161</v>
      </c>
      <c r="F71" s="41" t="s">
        <v>48</v>
      </c>
      <c r="G71" s="59">
        <f>G72</f>
        <v>555164.12</v>
      </c>
      <c r="H71" s="59">
        <f>H72</f>
        <v>560000</v>
      </c>
      <c r="I71" s="59">
        <f>I72</f>
        <v>560000</v>
      </c>
    </row>
    <row r="72" spans="1:9" ht="38.25">
      <c r="A72" s="41" t="s">
        <v>140</v>
      </c>
      <c r="B72" s="44" t="s">
        <v>49</v>
      </c>
      <c r="C72" s="66" t="s">
        <v>181</v>
      </c>
      <c r="D72" s="41" t="s">
        <v>10</v>
      </c>
      <c r="E72" s="41" t="s">
        <v>161</v>
      </c>
      <c r="F72" s="41" t="s">
        <v>50</v>
      </c>
      <c r="G72" s="59">
        <v>555164.12</v>
      </c>
      <c r="H72" s="59">
        <v>560000</v>
      </c>
      <c r="I72" s="59">
        <v>560000</v>
      </c>
    </row>
    <row r="73" spans="1:9" ht="15.75">
      <c r="A73" s="41" t="s">
        <v>141</v>
      </c>
      <c r="B73" s="123" t="s">
        <v>53</v>
      </c>
      <c r="C73" s="84" t="s">
        <v>181</v>
      </c>
      <c r="D73" s="136" t="s">
        <v>22</v>
      </c>
      <c r="E73" s="136"/>
      <c r="F73" s="136"/>
      <c r="G73" s="138">
        <f>G74</f>
        <v>10000</v>
      </c>
      <c r="H73" s="138">
        <f>H74</f>
        <v>10000</v>
      </c>
      <c r="I73" s="138">
        <f>I74</f>
        <v>10000</v>
      </c>
    </row>
    <row r="74" spans="1:9" ht="30">
      <c r="A74" s="41" t="s">
        <v>142</v>
      </c>
      <c r="B74" s="77" t="s">
        <v>81</v>
      </c>
      <c r="C74" s="66" t="s">
        <v>181</v>
      </c>
      <c r="D74" s="41" t="s">
        <v>26</v>
      </c>
      <c r="E74" s="41"/>
      <c r="F74" s="41"/>
      <c r="G74" s="59">
        <f aca="true" t="shared" si="9" ref="G74:I78">G75</f>
        <v>10000</v>
      </c>
      <c r="H74" s="59">
        <f t="shared" si="9"/>
        <v>10000</v>
      </c>
      <c r="I74" s="59">
        <f t="shared" si="9"/>
        <v>10000</v>
      </c>
    </row>
    <row r="75" spans="1:9" ht="38.25">
      <c r="A75" s="41" t="s">
        <v>143</v>
      </c>
      <c r="B75" s="123" t="s">
        <v>192</v>
      </c>
      <c r="C75" s="66" t="s">
        <v>181</v>
      </c>
      <c r="D75" s="41" t="s">
        <v>26</v>
      </c>
      <c r="E75" s="41" t="s">
        <v>95</v>
      </c>
      <c r="F75" s="41"/>
      <c r="G75" s="59">
        <f t="shared" si="9"/>
        <v>10000</v>
      </c>
      <c r="H75" s="59">
        <f t="shared" si="9"/>
        <v>10000</v>
      </c>
      <c r="I75" s="59">
        <f t="shared" si="9"/>
        <v>10000</v>
      </c>
    </row>
    <row r="76" spans="1:9" ht="27">
      <c r="A76" s="41" t="s">
        <v>144</v>
      </c>
      <c r="B76" s="124" t="s">
        <v>163</v>
      </c>
      <c r="C76" s="66" t="s">
        <v>181</v>
      </c>
      <c r="D76" s="41" t="s">
        <v>26</v>
      </c>
      <c r="E76" s="41" t="s">
        <v>98</v>
      </c>
      <c r="F76" s="41"/>
      <c r="G76" s="59">
        <f t="shared" si="9"/>
        <v>10000</v>
      </c>
      <c r="H76" s="59">
        <f t="shared" si="9"/>
        <v>10000</v>
      </c>
      <c r="I76" s="59">
        <f t="shared" si="9"/>
        <v>10000</v>
      </c>
    </row>
    <row r="77" spans="1:9" ht="25.5">
      <c r="A77" s="41" t="s">
        <v>193</v>
      </c>
      <c r="B77" s="44" t="s">
        <v>4</v>
      </c>
      <c r="C77" s="66" t="s">
        <v>181</v>
      </c>
      <c r="D77" s="41" t="s">
        <v>26</v>
      </c>
      <c r="E77" s="41" t="s">
        <v>162</v>
      </c>
      <c r="F77" s="41"/>
      <c r="G77" s="59">
        <f t="shared" si="9"/>
        <v>10000</v>
      </c>
      <c r="H77" s="59">
        <f t="shared" si="9"/>
        <v>10000</v>
      </c>
      <c r="I77" s="59">
        <f t="shared" si="9"/>
        <v>10000</v>
      </c>
    </row>
    <row r="78" spans="1:9" ht="25.5">
      <c r="A78" s="41" t="s">
        <v>194</v>
      </c>
      <c r="B78" s="44" t="s">
        <v>159</v>
      </c>
      <c r="C78" s="66" t="s">
        <v>181</v>
      </c>
      <c r="D78" s="41" t="s">
        <v>26</v>
      </c>
      <c r="E78" s="41" t="s">
        <v>162</v>
      </c>
      <c r="F78" s="41" t="s">
        <v>48</v>
      </c>
      <c r="G78" s="59">
        <f t="shared" si="9"/>
        <v>10000</v>
      </c>
      <c r="H78" s="59">
        <f t="shared" si="9"/>
        <v>10000</v>
      </c>
      <c r="I78" s="59">
        <f t="shared" si="9"/>
        <v>10000</v>
      </c>
    </row>
    <row r="79" spans="1:9" ht="38.25">
      <c r="A79" s="41" t="s">
        <v>195</v>
      </c>
      <c r="B79" s="44" t="s">
        <v>49</v>
      </c>
      <c r="C79" s="66" t="s">
        <v>181</v>
      </c>
      <c r="D79" s="41" t="s">
        <v>26</v>
      </c>
      <c r="E79" s="41" t="s">
        <v>162</v>
      </c>
      <c r="F79" s="41" t="s">
        <v>50</v>
      </c>
      <c r="G79" s="59">
        <v>10000</v>
      </c>
      <c r="H79" s="59">
        <v>10000</v>
      </c>
      <c r="I79" s="59">
        <v>10000</v>
      </c>
    </row>
    <row r="80" spans="1:9" ht="15.75">
      <c r="A80" s="41" t="s">
        <v>197</v>
      </c>
      <c r="B80" s="69" t="s">
        <v>1</v>
      </c>
      <c r="C80" s="66"/>
      <c r="D80" s="66"/>
      <c r="E80" s="66"/>
      <c r="F80" s="66"/>
      <c r="G80" s="68">
        <v>0</v>
      </c>
      <c r="H80" s="68">
        <v>119000</v>
      </c>
      <c r="I80" s="68">
        <v>231000</v>
      </c>
    </row>
    <row r="81" spans="1:9" ht="15.75">
      <c r="A81" s="41" t="s">
        <v>196</v>
      </c>
      <c r="B81" s="69" t="s">
        <v>16</v>
      </c>
      <c r="C81" s="66"/>
      <c r="D81" s="66"/>
      <c r="E81" s="67"/>
      <c r="F81" s="66"/>
      <c r="G81" s="68">
        <f>G13+G42+G50+G59+G66+G73+G80</f>
        <v>5394896</v>
      </c>
      <c r="H81" s="68">
        <f>H13+H42+H50+H59+H66+H73+H80</f>
        <v>4771174</v>
      </c>
      <c r="I81" s="68">
        <f>I13+I42+I50+I59+I66+I73+I80</f>
        <v>4630301</v>
      </c>
    </row>
    <row r="83" ht="15.75">
      <c r="G83" s="33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73">
      <selection activeCell="G16" sqref="G16"/>
    </sheetView>
  </sheetViews>
  <sheetFormatPr defaultColWidth="9.00390625" defaultRowHeight="12.75"/>
  <cols>
    <col min="1" max="1" width="3.625" style="45" customWidth="1"/>
    <col min="2" max="2" width="60.625" style="46" customWidth="1"/>
    <col min="3" max="3" width="13.00390625" style="47" customWidth="1"/>
    <col min="4" max="4" width="6.375" style="116" customWidth="1"/>
    <col min="5" max="5" width="8.75390625" style="47" customWidth="1"/>
    <col min="6" max="6" width="13.25390625" style="52" customWidth="1"/>
    <col min="7" max="7" width="14.00390625" style="48" bestFit="1" customWidth="1"/>
    <col min="8" max="8" width="15.875" style="48" customWidth="1"/>
    <col min="9" max="16384" width="9.125" style="48" customWidth="1"/>
  </cols>
  <sheetData>
    <row r="1" spans="4:8" ht="15.75">
      <c r="D1" s="112"/>
      <c r="F1" s="53"/>
      <c r="G1" s="149" t="s">
        <v>155</v>
      </c>
      <c r="H1" s="149"/>
    </row>
    <row r="2" spans="4:8" ht="15.75">
      <c r="D2" s="112"/>
      <c r="F2" s="54"/>
      <c r="G2" s="5" t="s">
        <v>215</v>
      </c>
      <c r="H2" s="5"/>
    </row>
    <row r="3" spans="4:8" ht="15.75">
      <c r="D3" s="113"/>
      <c r="F3" s="55"/>
      <c r="G3" s="5" t="s">
        <v>175</v>
      </c>
      <c r="H3" s="5"/>
    </row>
    <row r="4" spans="4:8" ht="15.75">
      <c r="D4" s="114"/>
      <c r="F4" s="56"/>
      <c r="G4" s="5" t="s">
        <v>216</v>
      </c>
      <c r="H4" s="5" t="s">
        <v>217</v>
      </c>
    </row>
    <row r="5" spans="4:8" ht="15.75">
      <c r="D5" s="114"/>
      <c r="F5" s="56"/>
      <c r="G5" s="5"/>
      <c r="H5" s="5"/>
    </row>
    <row r="6" spans="1:8" ht="34.5" customHeight="1">
      <c r="A6" s="145" t="s">
        <v>209</v>
      </c>
      <c r="B6" s="145"/>
      <c r="C6" s="145"/>
      <c r="D6" s="146"/>
      <c r="E6" s="145"/>
      <c r="F6" s="145"/>
      <c r="G6" s="145"/>
      <c r="H6" s="145"/>
    </row>
    <row r="7" spans="1:8" ht="14.25" customHeight="1">
      <c r="A7" s="147" t="s">
        <v>199</v>
      </c>
      <c r="B7" s="147"/>
      <c r="C7" s="147"/>
      <c r="D7" s="148"/>
      <c r="E7" s="147"/>
      <c r="F7" s="147"/>
      <c r="G7" s="147"/>
      <c r="H7" s="147"/>
    </row>
    <row r="8" spans="1:6" ht="12.75">
      <c r="A8" s="50"/>
      <c r="B8" s="49"/>
      <c r="C8" s="49"/>
      <c r="D8" s="115"/>
      <c r="E8" s="49"/>
      <c r="F8" s="57"/>
    </row>
    <row r="9" ht="12.75">
      <c r="H9" s="51" t="s">
        <v>83</v>
      </c>
    </row>
    <row r="10" spans="1:8" ht="51">
      <c r="A10" s="40" t="s">
        <v>58</v>
      </c>
      <c r="B10" s="40" t="s">
        <v>39</v>
      </c>
      <c r="C10" s="41" t="s">
        <v>18</v>
      </c>
      <c r="D10" s="109" t="s">
        <v>19</v>
      </c>
      <c r="E10" s="41" t="s">
        <v>41</v>
      </c>
      <c r="F10" s="58" t="s">
        <v>212</v>
      </c>
      <c r="G10" s="42" t="s">
        <v>157</v>
      </c>
      <c r="H10" s="42" t="s">
        <v>183</v>
      </c>
    </row>
    <row r="11" spans="1:8" ht="12.75">
      <c r="A11" s="43" t="s">
        <v>61</v>
      </c>
      <c r="B11" s="41" t="s">
        <v>62</v>
      </c>
      <c r="C11" s="43" t="s">
        <v>63</v>
      </c>
      <c r="D11" s="41" t="s">
        <v>64</v>
      </c>
      <c r="E11" s="43" t="s">
        <v>65</v>
      </c>
      <c r="F11" s="41" t="s">
        <v>66</v>
      </c>
      <c r="G11" s="43" t="s">
        <v>67</v>
      </c>
      <c r="H11" s="41" t="s">
        <v>71</v>
      </c>
    </row>
    <row r="12" spans="1:8" ht="42.75">
      <c r="A12" s="41" t="s">
        <v>61</v>
      </c>
      <c r="B12" s="69" t="s">
        <v>198</v>
      </c>
      <c r="C12" s="84" t="s">
        <v>95</v>
      </c>
      <c r="D12" s="110" t="s">
        <v>42</v>
      </c>
      <c r="E12" s="84" t="s">
        <v>42</v>
      </c>
      <c r="F12" s="85">
        <f>'прил 7'!F13+'прил 7'!F19+'прил 7'!F25+'прил 7'!F31</f>
        <v>1086733.12</v>
      </c>
      <c r="G12" s="85">
        <f>G13+G19+G25+G31</f>
        <v>1098415</v>
      </c>
      <c r="H12" s="85">
        <f>H13+H19+H25+H31</f>
        <v>1113465</v>
      </c>
    </row>
    <row r="13" spans="1:8" ht="52.5" customHeight="1">
      <c r="A13" s="41" t="s">
        <v>62</v>
      </c>
      <c r="B13" s="86" t="s">
        <v>170</v>
      </c>
      <c r="C13" s="88" t="s">
        <v>96</v>
      </c>
      <c r="D13" s="111"/>
      <c r="E13" s="88"/>
      <c r="F13" s="89">
        <f aca="true" t="shared" si="0" ref="F13:H15">F14</f>
        <v>555164.12</v>
      </c>
      <c r="G13" s="89">
        <f t="shared" si="0"/>
        <v>560000</v>
      </c>
      <c r="H13" s="89">
        <f t="shared" si="0"/>
        <v>560000</v>
      </c>
    </row>
    <row r="14" spans="1:8" ht="30">
      <c r="A14" s="41" t="s">
        <v>63</v>
      </c>
      <c r="B14" s="80" t="s">
        <v>3</v>
      </c>
      <c r="C14" s="66" t="s">
        <v>161</v>
      </c>
      <c r="D14" s="117"/>
      <c r="E14" s="66"/>
      <c r="F14" s="90">
        <f t="shared" si="0"/>
        <v>555164.12</v>
      </c>
      <c r="G14" s="90">
        <f t="shared" si="0"/>
        <v>560000</v>
      </c>
      <c r="H14" s="90">
        <f t="shared" si="0"/>
        <v>560000</v>
      </c>
    </row>
    <row r="15" spans="1:8" ht="33.75" customHeight="1">
      <c r="A15" s="41" t="s">
        <v>64</v>
      </c>
      <c r="B15" s="80" t="s">
        <v>159</v>
      </c>
      <c r="C15" s="66" t="s">
        <v>161</v>
      </c>
      <c r="D15" s="66" t="s">
        <v>48</v>
      </c>
      <c r="E15" s="66"/>
      <c r="F15" s="90">
        <f t="shared" si="0"/>
        <v>555164.12</v>
      </c>
      <c r="G15" s="90">
        <f t="shared" si="0"/>
        <v>560000</v>
      </c>
      <c r="H15" s="90">
        <f t="shared" si="0"/>
        <v>560000</v>
      </c>
    </row>
    <row r="16" spans="1:8" ht="30">
      <c r="A16" s="41" t="s">
        <v>65</v>
      </c>
      <c r="B16" s="80" t="s">
        <v>49</v>
      </c>
      <c r="C16" s="66" t="s">
        <v>161</v>
      </c>
      <c r="D16" s="66" t="s">
        <v>50</v>
      </c>
      <c r="E16" s="66"/>
      <c r="F16" s="90">
        <f>F18</f>
        <v>555164.12</v>
      </c>
      <c r="G16" s="90">
        <f>G18</f>
        <v>560000</v>
      </c>
      <c r="H16" s="90">
        <f>H18</f>
        <v>560000</v>
      </c>
    </row>
    <row r="17" spans="1:11" ht="15">
      <c r="A17" s="41" t="s">
        <v>66</v>
      </c>
      <c r="B17" s="69" t="s">
        <v>173</v>
      </c>
      <c r="C17" s="66" t="s">
        <v>161</v>
      </c>
      <c r="D17" s="66" t="s">
        <v>50</v>
      </c>
      <c r="E17" s="66" t="s">
        <v>78</v>
      </c>
      <c r="F17" s="90">
        <f>F18</f>
        <v>555164.12</v>
      </c>
      <c r="G17" s="90">
        <f>G18</f>
        <v>560000</v>
      </c>
      <c r="H17" s="90">
        <f>H18</f>
        <v>560000</v>
      </c>
      <c r="K17" s="48">
        <v>123</v>
      </c>
    </row>
    <row r="18" spans="1:8" ht="15">
      <c r="A18" s="41" t="s">
        <v>67</v>
      </c>
      <c r="B18" s="80" t="s">
        <v>11</v>
      </c>
      <c r="C18" s="66" t="s">
        <v>161</v>
      </c>
      <c r="D18" s="66" t="s">
        <v>50</v>
      </c>
      <c r="E18" s="66" t="s">
        <v>10</v>
      </c>
      <c r="F18" s="90">
        <f>'прил 6'!G66</f>
        <v>555164.12</v>
      </c>
      <c r="G18" s="90">
        <f>'прил 6'!H66</f>
        <v>560000</v>
      </c>
      <c r="H18" s="90">
        <f>'прил 6'!I66</f>
        <v>560000</v>
      </c>
    </row>
    <row r="19" spans="1:8" ht="49.5" customHeight="1">
      <c r="A19" s="41" t="s">
        <v>71</v>
      </c>
      <c r="B19" s="86" t="s">
        <v>171</v>
      </c>
      <c r="C19" s="88" t="s">
        <v>97</v>
      </c>
      <c r="D19" s="111"/>
      <c r="E19" s="88"/>
      <c r="F19" s="89">
        <f>F20</f>
        <v>102978</v>
      </c>
      <c r="G19" s="89">
        <f>G20</f>
        <v>109824</v>
      </c>
      <c r="H19" s="89">
        <f>H20</f>
        <v>124874</v>
      </c>
    </row>
    <row r="20" spans="1:8" ht="15">
      <c r="A20" s="41" t="s">
        <v>72</v>
      </c>
      <c r="B20" s="46" t="s">
        <v>147</v>
      </c>
      <c r="C20" s="66" t="s">
        <v>160</v>
      </c>
      <c r="D20" s="117"/>
      <c r="E20" s="88"/>
      <c r="F20" s="90">
        <f aca="true" t="shared" si="1" ref="F20:H23">F21</f>
        <v>102978</v>
      </c>
      <c r="G20" s="90">
        <f t="shared" si="1"/>
        <v>109824</v>
      </c>
      <c r="H20" s="90">
        <f t="shared" si="1"/>
        <v>124874</v>
      </c>
    </row>
    <row r="21" spans="1:8" ht="30">
      <c r="A21" s="41" t="s">
        <v>74</v>
      </c>
      <c r="B21" s="80" t="s">
        <v>159</v>
      </c>
      <c r="C21" s="66" t="s">
        <v>160</v>
      </c>
      <c r="D21" s="117" t="s">
        <v>48</v>
      </c>
      <c r="E21" s="88"/>
      <c r="F21" s="90">
        <f t="shared" si="1"/>
        <v>102978</v>
      </c>
      <c r="G21" s="90">
        <f t="shared" si="1"/>
        <v>109824</v>
      </c>
      <c r="H21" s="90">
        <f t="shared" si="1"/>
        <v>124874</v>
      </c>
    </row>
    <row r="22" spans="1:8" ht="30">
      <c r="A22" s="41" t="s">
        <v>75</v>
      </c>
      <c r="B22" s="80" t="s">
        <v>49</v>
      </c>
      <c r="C22" s="66" t="s">
        <v>160</v>
      </c>
      <c r="D22" s="117" t="s">
        <v>50</v>
      </c>
      <c r="E22" s="88"/>
      <c r="F22" s="90">
        <f t="shared" si="1"/>
        <v>102978</v>
      </c>
      <c r="G22" s="90">
        <f t="shared" si="1"/>
        <v>109824</v>
      </c>
      <c r="H22" s="90">
        <f t="shared" si="1"/>
        <v>124874</v>
      </c>
    </row>
    <row r="23" spans="1:8" ht="15">
      <c r="A23" s="41" t="s">
        <v>84</v>
      </c>
      <c r="B23" s="69" t="s">
        <v>167</v>
      </c>
      <c r="C23" s="66" t="s">
        <v>160</v>
      </c>
      <c r="D23" s="117" t="s">
        <v>50</v>
      </c>
      <c r="E23" s="66" t="s">
        <v>57</v>
      </c>
      <c r="F23" s="90">
        <f t="shared" si="1"/>
        <v>102978</v>
      </c>
      <c r="G23" s="90">
        <f t="shared" si="1"/>
        <v>109824</v>
      </c>
      <c r="H23" s="90">
        <f t="shared" si="1"/>
        <v>124874</v>
      </c>
    </row>
    <row r="24" spans="1:8" ht="17.25" customHeight="1">
      <c r="A24" s="41" t="s">
        <v>101</v>
      </c>
      <c r="B24" s="132" t="s">
        <v>12</v>
      </c>
      <c r="C24" s="66" t="s">
        <v>160</v>
      </c>
      <c r="D24" s="117" t="s">
        <v>50</v>
      </c>
      <c r="E24" s="66" t="s">
        <v>9</v>
      </c>
      <c r="F24" s="90">
        <f>'прил 6'!G65</f>
        <v>102978</v>
      </c>
      <c r="G24" s="90">
        <f>'прил 6'!H65</f>
        <v>109824</v>
      </c>
      <c r="H24" s="90">
        <f>'прил 6'!I65</f>
        <v>124874</v>
      </c>
    </row>
    <row r="25" spans="1:8" ht="33.75" customHeight="1">
      <c r="A25" s="41" t="s">
        <v>102</v>
      </c>
      <c r="B25" s="86" t="s">
        <v>172</v>
      </c>
      <c r="C25" s="88" t="s">
        <v>98</v>
      </c>
      <c r="D25" s="111"/>
      <c r="E25" s="88"/>
      <c r="F25" s="89">
        <f>F26</f>
        <v>10000</v>
      </c>
      <c r="G25" s="89">
        <f>G26</f>
        <v>10000</v>
      </c>
      <c r="H25" s="89">
        <f>H26</f>
        <v>10000</v>
      </c>
    </row>
    <row r="26" spans="1:8" ht="24.75" customHeight="1">
      <c r="A26" s="41" t="s">
        <v>103</v>
      </c>
      <c r="B26" s="80" t="s">
        <v>4</v>
      </c>
      <c r="C26" s="66" t="s">
        <v>162</v>
      </c>
      <c r="D26" s="117"/>
      <c r="E26" s="88"/>
      <c r="F26" s="90">
        <f>F28</f>
        <v>10000</v>
      </c>
      <c r="G26" s="90">
        <f>G28</f>
        <v>10000</v>
      </c>
      <c r="H26" s="90">
        <f>H28</f>
        <v>10000</v>
      </c>
    </row>
    <row r="27" spans="1:8" ht="17.25" customHeight="1">
      <c r="A27" s="41" t="s">
        <v>85</v>
      </c>
      <c r="B27" s="80" t="s">
        <v>159</v>
      </c>
      <c r="C27" s="66" t="s">
        <v>162</v>
      </c>
      <c r="D27" s="117" t="s">
        <v>48</v>
      </c>
      <c r="E27" s="66"/>
      <c r="F27" s="90">
        <f aca="true" t="shared" si="2" ref="F27:H29">F28</f>
        <v>10000</v>
      </c>
      <c r="G27" s="90">
        <f t="shared" si="2"/>
        <v>10000</v>
      </c>
      <c r="H27" s="90">
        <f t="shared" si="2"/>
        <v>10000</v>
      </c>
    </row>
    <row r="28" spans="1:8" ht="28.5" customHeight="1">
      <c r="A28" s="41" t="s">
        <v>104</v>
      </c>
      <c r="B28" s="80" t="s">
        <v>49</v>
      </c>
      <c r="C28" s="66" t="s">
        <v>162</v>
      </c>
      <c r="D28" s="117" t="s">
        <v>50</v>
      </c>
      <c r="E28" s="66"/>
      <c r="F28" s="90">
        <f t="shared" si="2"/>
        <v>10000</v>
      </c>
      <c r="G28" s="90">
        <f t="shared" si="2"/>
        <v>10000</v>
      </c>
      <c r="H28" s="90">
        <f t="shared" si="2"/>
        <v>10000</v>
      </c>
    </row>
    <row r="29" spans="1:8" ht="18.75" customHeight="1">
      <c r="A29" s="41" t="s">
        <v>86</v>
      </c>
      <c r="B29" s="135" t="s">
        <v>53</v>
      </c>
      <c r="C29" s="66" t="s">
        <v>162</v>
      </c>
      <c r="D29" s="117" t="s">
        <v>50</v>
      </c>
      <c r="E29" s="66" t="s">
        <v>22</v>
      </c>
      <c r="F29" s="90">
        <f t="shared" si="2"/>
        <v>10000</v>
      </c>
      <c r="G29" s="90">
        <f t="shared" si="2"/>
        <v>10000</v>
      </c>
      <c r="H29" s="90">
        <f t="shared" si="2"/>
        <v>10000</v>
      </c>
    </row>
    <row r="30" spans="1:8" ht="20.25" customHeight="1">
      <c r="A30" s="41" t="s">
        <v>105</v>
      </c>
      <c r="B30" s="79" t="s">
        <v>25</v>
      </c>
      <c r="C30" s="66" t="s">
        <v>162</v>
      </c>
      <c r="D30" s="117" t="s">
        <v>50</v>
      </c>
      <c r="E30" s="66" t="s">
        <v>26</v>
      </c>
      <c r="F30" s="90">
        <v>10000</v>
      </c>
      <c r="G30" s="90">
        <v>10000</v>
      </c>
      <c r="H30" s="90">
        <v>10000</v>
      </c>
    </row>
    <row r="31" spans="1:8" ht="60.75" customHeight="1">
      <c r="A31" s="41" t="s">
        <v>106</v>
      </c>
      <c r="B31" s="91" t="s">
        <v>203</v>
      </c>
      <c r="C31" s="88" t="s">
        <v>99</v>
      </c>
      <c r="D31" s="88"/>
      <c r="E31" s="88"/>
      <c r="F31" s="89">
        <f>F32</f>
        <v>418591</v>
      </c>
      <c r="G31" s="89">
        <f>G32</f>
        <v>418591</v>
      </c>
      <c r="H31" s="89">
        <f>H32</f>
        <v>418591</v>
      </c>
    </row>
    <row r="32" spans="1:8" ht="31.5" customHeight="1">
      <c r="A32" s="41" t="s">
        <v>107</v>
      </c>
      <c r="B32" s="80" t="s">
        <v>201</v>
      </c>
      <c r="C32" s="66" t="s">
        <v>189</v>
      </c>
      <c r="D32" s="66"/>
      <c r="E32" s="66"/>
      <c r="F32" s="90">
        <f>F33+F35</f>
        <v>418591</v>
      </c>
      <c r="G32" s="90">
        <f>G33+G35</f>
        <v>418591</v>
      </c>
      <c r="H32" s="90">
        <f>H33+H35</f>
        <v>418591</v>
      </c>
    </row>
    <row r="33" spans="1:8" ht="31.5" customHeight="1">
      <c r="A33" s="41" t="s">
        <v>108</v>
      </c>
      <c r="B33" s="80" t="s">
        <v>44</v>
      </c>
      <c r="C33" s="66" t="s">
        <v>189</v>
      </c>
      <c r="D33" s="66" t="s">
        <v>45</v>
      </c>
      <c r="E33" s="66" t="s">
        <v>30</v>
      </c>
      <c r="F33" s="66" t="s">
        <v>200</v>
      </c>
      <c r="G33" s="90">
        <v>418591</v>
      </c>
      <c r="H33" s="90">
        <v>418591</v>
      </c>
    </row>
    <row r="34" spans="1:8" ht="31.5" customHeight="1">
      <c r="A34" s="41" t="s">
        <v>109</v>
      </c>
      <c r="B34" s="44" t="s">
        <v>188</v>
      </c>
      <c r="C34" s="66" t="s">
        <v>189</v>
      </c>
      <c r="D34" s="66" t="s">
        <v>187</v>
      </c>
      <c r="E34" s="66" t="s">
        <v>178</v>
      </c>
      <c r="F34" s="66" t="s">
        <v>200</v>
      </c>
      <c r="G34" s="90">
        <v>418591</v>
      </c>
      <c r="H34" s="90">
        <v>418591</v>
      </c>
    </row>
    <row r="35" spans="1:8" ht="30">
      <c r="A35" s="41" t="s">
        <v>110</v>
      </c>
      <c r="B35" s="80" t="s">
        <v>159</v>
      </c>
      <c r="C35" s="66" t="s">
        <v>189</v>
      </c>
      <c r="D35" s="66" t="s">
        <v>48</v>
      </c>
      <c r="E35" s="66"/>
      <c r="F35" s="90">
        <v>0</v>
      </c>
      <c r="G35" s="90">
        <v>0</v>
      </c>
      <c r="H35" s="90">
        <v>0</v>
      </c>
    </row>
    <row r="36" spans="1:8" ht="18.75" customHeight="1">
      <c r="A36" s="41" t="s">
        <v>111</v>
      </c>
      <c r="B36" s="80" t="s">
        <v>49</v>
      </c>
      <c r="C36" s="66" t="s">
        <v>189</v>
      </c>
      <c r="D36" s="66" t="s">
        <v>50</v>
      </c>
      <c r="E36" s="66"/>
      <c r="F36" s="90">
        <v>0</v>
      </c>
      <c r="G36" s="90">
        <v>0</v>
      </c>
      <c r="H36" s="90">
        <v>0</v>
      </c>
    </row>
    <row r="37" spans="1:8" ht="30.75" customHeight="1">
      <c r="A37" s="41" t="s">
        <v>87</v>
      </c>
      <c r="B37" s="69" t="s">
        <v>17</v>
      </c>
      <c r="C37" s="66" t="s">
        <v>189</v>
      </c>
      <c r="D37" s="66" t="s">
        <v>50</v>
      </c>
      <c r="E37" s="66" t="s">
        <v>30</v>
      </c>
      <c r="F37" s="90">
        <v>15000</v>
      </c>
      <c r="G37" s="90">
        <v>10000</v>
      </c>
      <c r="H37" s="90">
        <v>10000</v>
      </c>
    </row>
    <row r="38" spans="1:8" ht="24" customHeight="1">
      <c r="A38" s="41" t="s">
        <v>88</v>
      </c>
      <c r="B38" s="81" t="s">
        <v>207</v>
      </c>
      <c r="C38" s="66" t="s">
        <v>189</v>
      </c>
      <c r="D38" s="66" t="s">
        <v>50</v>
      </c>
      <c r="E38" s="66" t="s">
        <v>178</v>
      </c>
      <c r="F38" s="90">
        <v>15000</v>
      </c>
      <c r="G38" s="90">
        <v>10000</v>
      </c>
      <c r="H38" s="90">
        <v>10000</v>
      </c>
    </row>
    <row r="39" spans="1:8" ht="31.5">
      <c r="A39" s="41" t="s">
        <v>112</v>
      </c>
      <c r="B39" s="129" t="s">
        <v>169</v>
      </c>
      <c r="C39" s="87" t="s">
        <v>100</v>
      </c>
      <c r="D39" s="118"/>
      <c r="E39" s="87"/>
      <c r="F39" s="102">
        <f>F40+F54+F59+F68+F72</f>
        <v>4308162.88</v>
      </c>
      <c r="G39" s="102">
        <f>G40+G54+G59+G68+G71</f>
        <v>3553759</v>
      </c>
      <c r="H39" s="102">
        <f>H40+H54+H59+H71</f>
        <v>3285836</v>
      </c>
    </row>
    <row r="40" spans="1:8" ht="30">
      <c r="A40" s="41" t="s">
        <v>115</v>
      </c>
      <c r="B40" s="80" t="s">
        <v>79</v>
      </c>
      <c r="C40" s="66" t="s">
        <v>93</v>
      </c>
      <c r="D40" s="117" t="s">
        <v>42</v>
      </c>
      <c r="E40" s="92"/>
      <c r="F40" s="93">
        <f>F41+F46+F50</f>
        <v>3398964.88</v>
      </c>
      <c r="G40" s="93">
        <f>G41+G46+G50</f>
        <v>3303024.44</v>
      </c>
      <c r="H40" s="93">
        <f>H41+H46+H50</f>
        <v>3279536</v>
      </c>
    </row>
    <row r="41" spans="1:8" ht="60">
      <c r="A41" s="41" t="s">
        <v>116</v>
      </c>
      <c r="B41" s="80" t="s">
        <v>44</v>
      </c>
      <c r="C41" s="66" t="s">
        <v>93</v>
      </c>
      <c r="D41" s="117" t="s">
        <v>45</v>
      </c>
      <c r="E41" s="92"/>
      <c r="F41" s="93">
        <f aca="true" t="shared" si="3" ref="F41:H42">F42</f>
        <v>2766309.44</v>
      </c>
      <c r="G41" s="93">
        <f t="shared" si="3"/>
        <v>2766309.44</v>
      </c>
      <c r="H41" s="93">
        <f t="shared" si="3"/>
        <v>2766309.44</v>
      </c>
    </row>
    <row r="42" spans="1:8" ht="30">
      <c r="A42" s="41" t="s">
        <v>117</v>
      </c>
      <c r="B42" s="80" t="s">
        <v>46</v>
      </c>
      <c r="C42" s="66" t="s">
        <v>93</v>
      </c>
      <c r="D42" s="117" t="s">
        <v>47</v>
      </c>
      <c r="E42" s="92"/>
      <c r="F42" s="93">
        <f t="shared" si="3"/>
        <v>2766309.44</v>
      </c>
      <c r="G42" s="93">
        <f t="shared" si="3"/>
        <v>2766309.44</v>
      </c>
      <c r="H42" s="93">
        <f t="shared" si="3"/>
        <v>2766309.44</v>
      </c>
    </row>
    <row r="43" spans="1:8" ht="15">
      <c r="A43" s="41" t="s">
        <v>118</v>
      </c>
      <c r="B43" s="134" t="s">
        <v>43</v>
      </c>
      <c r="C43" s="66" t="s">
        <v>93</v>
      </c>
      <c r="D43" s="117" t="s">
        <v>47</v>
      </c>
      <c r="E43" s="92" t="s">
        <v>69</v>
      </c>
      <c r="F43" s="93">
        <f>F44+F45</f>
        <v>2766309.44</v>
      </c>
      <c r="G43" s="93">
        <f>G44+G45</f>
        <v>2766309.44</v>
      </c>
      <c r="H43" s="93">
        <f>H44+H45</f>
        <v>2766309.44</v>
      </c>
    </row>
    <row r="44" spans="1:8" ht="30">
      <c r="A44" s="41" t="s">
        <v>118</v>
      </c>
      <c r="B44" s="94" t="s">
        <v>35</v>
      </c>
      <c r="C44" s="66" t="s">
        <v>93</v>
      </c>
      <c r="D44" s="117" t="s">
        <v>47</v>
      </c>
      <c r="E44" s="92" t="s">
        <v>70</v>
      </c>
      <c r="F44" s="93">
        <f>'прил 6'!G18</f>
        <v>729204</v>
      </c>
      <c r="G44" s="93">
        <f>'прил 6'!H18</f>
        <v>729204</v>
      </c>
      <c r="H44" s="93">
        <f>'прил 6'!I18</f>
        <v>729204</v>
      </c>
    </row>
    <row r="45" spans="1:8" ht="45">
      <c r="A45" s="41" t="s">
        <v>89</v>
      </c>
      <c r="B45" s="94" t="s">
        <v>36</v>
      </c>
      <c r="C45" s="66" t="s">
        <v>93</v>
      </c>
      <c r="D45" s="117" t="s">
        <v>47</v>
      </c>
      <c r="E45" s="92" t="s">
        <v>55</v>
      </c>
      <c r="F45" s="93">
        <f>'прил 6'!G23</f>
        <v>2037105.44</v>
      </c>
      <c r="G45" s="93">
        <f>'прил 6'!H23</f>
        <v>2037105.44</v>
      </c>
      <c r="H45" s="93">
        <f>'прил 6'!I23</f>
        <v>2037105.44</v>
      </c>
    </row>
    <row r="46" spans="1:8" ht="30">
      <c r="A46" s="41" t="s">
        <v>123</v>
      </c>
      <c r="B46" s="80" t="s">
        <v>159</v>
      </c>
      <c r="C46" s="66" t="s">
        <v>93</v>
      </c>
      <c r="D46" s="117" t="s">
        <v>48</v>
      </c>
      <c r="E46" s="92"/>
      <c r="F46" s="93">
        <f>F47</f>
        <v>595940.44</v>
      </c>
      <c r="G46" s="93">
        <f>G47</f>
        <v>500000</v>
      </c>
      <c r="H46" s="93">
        <f>H47</f>
        <v>476511.56</v>
      </c>
    </row>
    <row r="47" spans="1:9" ht="25.5">
      <c r="A47" s="41" t="s">
        <v>90</v>
      </c>
      <c r="B47" s="44" t="s">
        <v>49</v>
      </c>
      <c r="C47" s="66" t="s">
        <v>93</v>
      </c>
      <c r="D47" s="117" t="s">
        <v>50</v>
      </c>
      <c r="E47" s="92"/>
      <c r="F47" s="93">
        <f aca="true" t="shared" si="4" ref="F47:H48">F48</f>
        <v>595940.44</v>
      </c>
      <c r="G47" s="93">
        <f t="shared" si="4"/>
        <v>500000</v>
      </c>
      <c r="H47" s="93">
        <f t="shared" si="4"/>
        <v>476511.56</v>
      </c>
      <c r="I47" s="103"/>
    </row>
    <row r="48" spans="1:8" ht="15">
      <c r="A48" s="41" t="s">
        <v>91</v>
      </c>
      <c r="B48" s="134" t="s">
        <v>43</v>
      </c>
      <c r="C48" s="66" t="s">
        <v>93</v>
      </c>
      <c r="D48" s="117" t="s">
        <v>50</v>
      </c>
      <c r="E48" s="92" t="s">
        <v>69</v>
      </c>
      <c r="F48" s="93">
        <f>F49</f>
        <v>595940.44</v>
      </c>
      <c r="G48" s="93">
        <f t="shared" si="4"/>
        <v>500000</v>
      </c>
      <c r="H48" s="93">
        <f t="shared" si="4"/>
        <v>476511.56</v>
      </c>
    </row>
    <row r="49" spans="1:8" ht="45">
      <c r="A49" s="41" t="s">
        <v>124</v>
      </c>
      <c r="B49" s="79" t="s">
        <v>36</v>
      </c>
      <c r="C49" s="66" t="s">
        <v>93</v>
      </c>
      <c r="D49" s="117" t="s">
        <v>50</v>
      </c>
      <c r="E49" s="92" t="s">
        <v>55</v>
      </c>
      <c r="F49" s="93">
        <f>'прил 6'!G25</f>
        <v>595940.44</v>
      </c>
      <c r="G49" s="93">
        <f>'прил 6'!H25</f>
        <v>500000</v>
      </c>
      <c r="H49" s="93">
        <f>'прил 6'!I25</f>
        <v>476511.56</v>
      </c>
    </row>
    <row r="50" spans="1:8" ht="15">
      <c r="A50" s="41" t="s">
        <v>125</v>
      </c>
      <c r="B50" s="44" t="s">
        <v>6</v>
      </c>
      <c r="C50" s="66" t="s">
        <v>93</v>
      </c>
      <c r="D50" s="117" t="s">
        <v>7</v>
      </c>
      <c r="E50" s="92"/>
      <c r="F50" s="93">
        <f aca="true" t="shared" si="5" ref="F50:H52">F51</f>
        <v>36715</v>
      </c>
      <c r="G50" s="93">
        <f t="shared" si="5"/>
        <v>36715</v>
      </c>
      <c r="H50" s="93">
        <f t="shared" si="5"/>
        <v>36715</v>
      </c>
    </row>
    <row r="51" spans="1:8" ht="15">
      <c r="A51" s="41" t="s">
        <v>126</v>
      </c>
      <c r="B51" s="44" t="s">
        <v>15</v>
      </c>
      <c r="C51" s="66" t="s">
        <v>93</v>
      </c>
      <c r="D51" s="117" t="s">
        <v>14</v>
      </c>
      <c r="E51" s="92"/>
      <c r="F51" s="93">
        <f t="shared" si="5"/>
        <v>36715</v>
      </c>
      <c r="G51" s="93">
        <f t="shared" si="5"/>
        <v>36715</v>
      </c>
      <c r="H51" s="93">
        <f t="shared" si="5"/>
        <v>36715</v>
      </c>
    </row>
    <row r="52" spans="1:8" ht="15">
      <c r="A52" s="41" t="s">
        <v>92</v>
      </c>
      <c r="B52" s="134" t="s">
        <v>43</v>
      </c>
      <c r="C52" s="66" t="s">
        <v>93</v>
      </c>
      <c r="D52" s="117" t="s">
        <v>14</v>
      </c>
      <c r="E52" s="92" t="s">
        <v>69</v>
      </c>
      <c r="F52" s="93">
        <f t="shared" si="5"/>
        <v>36715</v>
      </c>
      <c r="G52" s="93">
        <f t="shared" si="5"/>
        <v>36715</v>
      </c>
      <c r="H52" s="93">
        <f t="shared" si="5"/>
        <v>36715</v>
      </c>
    </row>
    <row r="53" spans="1:8" ht="15">
      <c r="A53" s="41" t="s">
        <v>127</v>
      </c>
      <c r="B53" s="80" t="s">
        <v>15</v>
      </c>
      <c r="C53" s="66" t="s">
        <v>93</v>
      </c>
      <c r="D53" s="117" t="s">
        <v>14</v>
      </c>
      <c r="E53" s="92" t="s">
        <v>76</v>
      </c>
      <c r="F53" s="93">
        <f>'прил 6'!G30</f>
        <v>36715</v>
      </c>
      <c r="G53" s="93">
        <f>'прил 6'!H30</f>
        <v>36715</v>
      </c>
      <c r="H53" s="93">
        <f>'прил 6'!I30</f>
        <v>36715</v>
      </c>
    </row>
    <row r="54" spans="1:8" ht="15">
      <c r="A54" s="41" t="s">
        <v>128</v>
      </c>
      <c r="B54" s="80" t="s">
        <v>80</v>
      </c>
      <c r="C54" s="66" t="s">
        <v>94</v>
      </c>
      <c r="D54" s="117"/>
      <c r="E54" s="92"/>
      <c r="F54" s="93">
        <f>F55</f>
        <v>2000</v>
      </c>
      <c r="G54" s="93">
        <f aca="true" t="shared" si="6" ref="G54:H57">G55</f>
        <v>2000</v>
      </c>
      <c r="H54" s="93">
        <f t="shared" si="6"/>
        <v>2000</v>
      </c>
    </row>
    <row r="55" spans="1:8" ht="15">
      <c r="A55" s="41" t="s">
        <v>129</v>
      </c>
      <c r="B55" s="82" t="s">
        <v>51</v>
      </c>
      <c r="C55" s="66" t="s">
        <v>94</v>
      </c>
      <c r="D55" s="117" t="s">
        <v>52</v>
      </c>
      <c r="E55" s="92"/>
      <c r="F55" s="93">
        <f>F56</f>
        <v>2000</v>
      </c>
      <c r="G55" s="93">
        <f t="shared" si="6"/>
        <v>2000</v>
      </c>
      <c r="H55" s="93">
        <f t="shared" si="6"/>
        <v>2000</v>
      </c>
    </row>
    <row r="56" spans="1:8" ht="15">
      <c r="A56" s="41" t="s">
        <v>130</v>
      </c>
      <c r="B56" s="83" t="s">
        <v>156</v>
      </c>
      <c r="C56" s="66" t="s">
        <v>94</v>
      </c>
      <c r="D56" s="117" t="s">
        <v>13</v>
      </c>
      <c r="E56" s="92"/>
      <c r="F56" s="93">
        <f>F57</f>
        <v>2000</v>
      </c>
      <c r="G56" s="93">
        <f t="shared" si="6"/>
        <v>2000</v>
      </c>
      <c r="H56" s="93">
        <f t="shared" si="6"/>
        <v>2000</v>
      </c>
    </row>
    <row r="57" spans="1:8" ht="15">
      <c r="A57" s="41" t="s">
        <v>131</v>
      </c>
      <c r="B57" s="134" t="s">
        <v>43</v>
      </c>
      <c r="C57" s="66" t="s">
        <v>94</v>
      </c>
      <c r="D57" s="117" t="s">
        <v>13</v>
      </c>
      <c r="E57" s="92" t="s">
        <v>69</v>
      </c>
      <c r="F57" s="93">
        <f>F58</f>
        <v>2000</v>
      </c>
      <c r="G57" s="93">
        <f t="shared" si="6"/>
        <v>2000</v>
      </c>
      <c r="H57" s="93">
        <f t="shared" si="6"/>
        <v>2000</v>
      </c>
    </row>
    <row r="58" spans="1:8" ht="15">
      <c r="A58" s="41" t="s">
        <v>132</v>
      </c>
      <c r="B58" s="95" t="s">
        <v>82</v>
      </c>
      <c r="C58" s="66" t="s">
        <v>94</v>
      </c>
      <c r="D58" s="117" t="s">
        <v>13</v>
      </c>
      <c r="E58" s="92" t="s">
        <v>23</v>
      </c>
      <c r="F58" s="93">
        <f>'прил 6'!G34</f>
        <v>2000</v>
      </c>
      <c r="G58" s="93">
        <f>'прил 6'!H34</f>
        <v>2000</v>
      </c>
      <c r="H58" s="93">
        <f>'прил 6'!I34</f>
        <v>2000</v>
      </c>
    </row>
    <row r="59" spans="1:8" ht="30">
      <c r="A59" s="41" t="s">
        <v>133</v>
      </c>
      <c r="B59" s="80" t="s">
        <v>148</v>
      </c>
      <c r="C59" s="66" t="s">
        <v>149</v>
      </c>
      <c r="D59" s="117"/>
      <c r="E59" s="92"/>
      <c r="F59" s="93">
        <f>F60+F64</f>
        <v>73998</v>
      </c>
      <c r="G59" s="93">
        <f>G60+G64</f>
        <v>77454</v>
      </c>
      <c r="H59" s="93">
        <f>H60+H64</f>
        <v>0</v>
      </c>
    </row>
    <row r="60" spans="1:8" ht="60">
      <c r="A60" s="41" t="s">
        <v>134</v>
      </c>
      <c r="B60" s="80" t="s">
        <v>44</v>
      </c>
      <c r="C60" s="66" t="s">
        <v>149</v>
      </c>
      <c r="D60" s="117" t="s">
        <v>45</v>
      </c>
      <c r="E60" s="96"/>
      <c r="F60" s="93">
        <f>F61</f>
        <v>68527</v>
      </c>
      <c r="G60" s="93">
        <f aca="true" t="shared" si="7" ref="G60:H62">G61</f>
        <v>68527</v>
      </c>
      <c r="H60" s="93">
        <f t="shared" si="7"/>
        <v>0</v>
      </c>
    </row>
    <row r="61" spans="1:8" ht="30">
      <c r="A61" s="41" t="s">
        <v>135</v>
      </c>
      <c r="B61" s="80" t="s">
        <v>46</v>
      </c>
      <c r="C61" s="66" t="s">
        <v>149</v>
      </c>
      <c r="D61" s="117" t="s">
        <v>47</v>
      </c>
      <c r="E61" s="96"/>
      <c r="F61" s="93">
        <f>F62</f>
        <v>68527</v>
      </c>
      <c r="G61" s="93">
        <f t="shared" si="7"/>
        <v>68527</v>
      </c>
      <c r="H61" s="93">
        <f t="shared" si="7"/>
        <v>0</v>
      </c>
    </row>
    <row r="62" spans="1:8" ht="15">
      <c r="A62" s="41" t="s">
        <v>136</v>
      </c>
      <c r="B62" s="69" t="s">
        <v>166</v>
      </c>
      <c r="C62" s="66" t="s">
        <v>149</v>
      </c>
      <c r="D62" s="117">
        <v>120</v>
      </c>
      <c r="E62" s="92" t="s">
        <v>28</v>
      </c>
      <c r="F62" s="93">
        <f>F63</f>
        <v>68527</v>
      </c>
      <c r="G62" s="93">
        <f t="shared" si="7"/>
        <v>68527</v>
      </c>
      <c r="H62" s="93">
        <f t="shared" si="7"/>
        <v>0</v>
      </c>
    </row>
    <row r="63" spans="1:8" ht="15">
      <c r="A63" s="41" t="s">
        <v>137</v>
      </c>
      <c r="B63" s="80" t="s">
        <v>8</v>
      </c>
      <c r="C63" s="66" t="s">
        <v>149</v>
      </c>
      <c r="D63" s="117">
        <v>120</v>
      </c>
      <c r="E63" s="92" t="s">
        <v>29</v>
      </c>
      <c r="F63" s="93">
        <f>'прил 6'!G47</f>
        <v>68527</v>
      </c>
      <c r="G63" s="93">
        <f>'прил 6'!H47</f>
        <v>68527</v>
      </c>
      <c r="H63" s="93">
        <f>'прил 6'!I47</f>
        <v>0</v>
      </c>
    </row>
    <row r="64" spans="1:8" ht="30">
      <c r="A64" s="41" t="s">
        <v>138</v>
      </c>
      <c r="B64" s="133" t="s">
        <v>159</v>
      </c>
      <c r="C64" s="66" t="s">
        <v>149</v>
      </c>
      <c r="D64" s="117">
        <v>200</v>
      </c>
      <c r="E64" s="92"/>
      <c r="F64" s="93">
        <f aca="true" t="shared" si="8" ref="F64:H66">F65</f>
        <v>5471</v>
      </c>
      <c r="G64" s="93">
        <f t="shared" si="8"/>
        <v>8927</v>
      </c>
      <c r="H64" s="93">
        <f t="shared" si="8"/>
        <v>0</v>
      </c>
    </row>
    <row r="65" spans="1:8" ht="30">
      <c r="A65" s="41" t="s">
        <v>139</v>
      </c>
      <c r="B65" s="133" t="s">
        <v>49</v>
      </c>
      <c r="C65" s="66" t="s">
        <v>149</v>
      </c>
      <c r="D65" s="117">
        <v>240</v>
      </c>
      <c r="E65" s="92"/>
      <c r="F65" s="93">
        <f t="shared" si="8"/>
        <v>5471</v>
      </c>
      <c r="G65" s="93">
        <f t="shared" si="8"/>
        <v>8927</v>
      </c>
      <c r="H65" s="93">
        <f t="shared" si="8"/>
        <v>0</v>
      </c>
    </row>
    <row r="66" spans="1:8" ht="15">
      <c r="A66" s="41" t="s">
        <v>140</v>
      </c>
      <c r="B66" s="133" t="s">
        <v>32</v>
      </c>
      <c r="C66" s="66" t="s">
        <v>149</v>
      </c>
      <c r="D66" s="117">
        <v>240</v>
      </c>
      <c r="E66" s="92"/>
      <c r="F66" s="93">
        <f t="shared" si="8"/>
        <v>5471</v>
      </c>
      <c r="G66" s="93">
        <f t="shared" si="8"/>
        <v>8927</v>
      </c>
      <c r="H66" s="93">
        <f t="shared" si="8"/>
        <v>0</v>
      </c>
    </row>
    <row r="67" spans="1:8" ht="15">
      <c r="A67" s="41" t="s">
        <v>141</v>
      </c>
      <c r="B67" s="133" t="s">
        <v>8</v>
      </c>
      <c r="C67" s="66" t="s">
        <v>149</v>
      </c>
      <c r="D67" s="117">
        <v>240</v>
      </c>
      <c r="E67" s="92"/>
      <c r="F67" s="93">
        <f>'прил 6'!G49</f>
        <v>5471</v>
      </c>
      <c r="G67" s="93">
        <f>'прил 6'!H49</f>
        <v>8927</v>
      </c>
      <c r="H67" s="93">
        <f>'прил 6'!I49</f>
        <v>0</v>
      </c>
    </row>
    <row r="68" spans="1:8" ht="15">
      <c r="A68" s="41"/>
      <c r="B68" s="97" t="s">
        <v>184</v>
      </c>
      <c r="C68" s="66" t="s">
        <v>185</v>
      </c>
      <c r="D68" s="117"/>
      <c r="E68" s="92"/>
      <c r="F68" s="93">
        <f>F69</f>
        <v>828900</v>
      </c>
      <c r="G68" s="93">
        <f>G69</f>
        <v>166980.56</v>
      </c>
      <c r="H68" s="93">
        <v>0</v>
      </c>
    </row>
    <row r="69" spans="1:8" ht="30">
      <c r="A69" s="41"/>
      <c r="B69" s="80" t="s">
        <v>159</v>
      </c>
      <c r="C69" s="66" t="s">
        <v>185</v>
      </c>
      <c r="D69" s="117" t="s">
        <v>48</v>
      </c>
      <c r="E69" s="92"/>
      <c r="F69" s="93">
        <f>F70</f>
        <v>828900</v>
      </c>
      <c r="G69" s="93">
        <f>G70</f>
        <v>166980.56</v>
      </c>
      <c r="H69" s="93">
        <v>0</v>
      </c>
    </row>
    <row r="70" spans="1:8" ht="25.5">
      <c r="A70" s="41"/>
      <c r="B70" s="44" t="s">
        <v>49</v>
      </c>
      <c r="C70" s="66" t="s">
        <v>185</v>
      </c>
      <c r="D70" s="117" t="s">
        <v>50</v>
      </c>
      <c r="E70" s="92"/>
      <c r="F70" s="93">
        <v>828900</v>
      </c>
      <c r="G70" s="93">
        <v>166980.56</v>
      </c>
      <c r="H70" s="93">
        <v>0</v>
      </c>
    </row>
    <row r="71" spans="1:8" ht="45">
      <c r="A71" s="41" t="s">
        <v>138</v>
      </c>
      <c r="B71" s="97" t="s">
        <v>151</v>
      </c>
      <c r="C71" s="66" t="s">
        <v>150</v>
      </c>
      <c r="D71" s="117"/>
      <c r="E71" s="92"/>
      <c r="F71" s="93">
        <f>F72</f>
        <v>4300</v>
      </c>
      <c r="G71" s="93">
        <f aca="true" t="shared" si="9" ref="G71:H74">G72</f>
        <v>4300</v>
      </c>
      <c r="H71" s="93">
        <f t="shared" si="9"/>
        <v>4300</v>
      </c>
    </row>
    <row r="72" spans="1:8" ht="30">
      <c r="A72" s="41" t="s">
        <v>139</v>
      </c>
      <c r="B72" s="80" t="s">
        <v>159</v>
      </c>
      <c r="C72" s="66" t="s">
        <v>150</v>
      </c>
      <c r="D72" s="117" t="s">
        <v>48</v>
      </c>
      <c r="E72" s="92"/>
      <c r="F72" s="93">
        <f>F73</f>
        <v>4300</v>
      </c>
      <c r="G72" s="93">
        <f t="shared" si="9"/>
        <v>4300</v>
      </c>
      <c r="H72" s="93">
        <f t="shared" si="9"/>
        <v>4300</v>
      </c>
    </row>
    <row r="73" spans="1:8" ht="25.5">
      <c r="A73" s="41" t="s">
        <v>140</v>
      </c>
      <c r="B73" s="44" t="s">
        <v>49</v>
      </c>
      <c r="C73" s="66" t="s">
        <v>150</v>
      </c>
      <c r="D73" s="117" t="s">
        <v>50</v>
      </c>
      <c r="E73" s="92"/>
      <c r="F73" s="93">
        <v>4300</v>
      </c>
      <c r="G73" s="93">
        <v>4300</v>
      </c>
      <c r="H73" s="93">
        <f t="shared" si="9"/>
        <v>4300</v>
      </c>
    </row>
    <row r="74" spans="1:8" ht="15">
      <c r="A74" s="41" t="s">
        <v>141</v>
      </c>
      <c r="B74" s="101" t="s">
        <v>43</v>
      </c>
      <c r="C74" s="66" t="s">
        <v>100</v>
      </c>
      <c r="D74" s="117" t="s">
        <v>50</v>
      </c>
      <c r="E74" s="92" t="s">
        <v>69</v>
      </c>
      <c r="F74" s="93">
        <f>F75</f>
        <v>833200</v>
      </c>
      <c r="G74" s="93">
        <f>G75</f>
        <v>171280.56</v>
      </c>
      <c r="H74" s="93">
        <f t="shared" si="9"/>
        <v>4300</v>
      </c>
    </row>
    <row r="75" spans="1:8" ht="15">
      <c r="A75" s="41" t="s">
        <v>142</v>
      </c>
      <c r="B75" s="95" t="s">
        <v>20</v>
      </c>
      <c r="C75" s="66" t="s">
        <v>100</v>
      </c>
      <c r="D75" s="117" t="s">
        <v>50</v>
      </c>
      <c r="E75" s="92" t="s">
        <v>24</v>
      </c>
      <c r="F75" s="93">
        <f>F70+F73</f>
        <v>833200</v>
      </c>
      <c r="G75" s="93">
        <f>'прил 6'!H35</f>
        <v>171280.56</v>
      </c>
      <c r="H75" s="93">
        <f>'прил 6'!I38</f>
        <v>4300</v>
      </c>
    </row>
    <row r="76" spans="1:8" ht="23.25" customHeight="1">
      <c r="A76" s="41" t="s">
        <v>143</v>
      </c>
      <c r="B76" s="98" t="s">
        <v>174</v>
      </c>
      <c r="C76" s="99"/>
      <c r="D76" s="119"/>
      <c r="E76" s="99"/>
      <c r="F76" s="100">
        <f>'прил 6'!G80</f>
        <v>0</v>
      </c>
      <c r="G76" s="102">
        <f>'прил 6'!H80</f>
        <v>119000</v>
      </c>
      <c r="H76" s="102">
        <f>'прил 6'!I80</f>
        <v>231000</v>
      </c>
    </row>
    <row r="77" spans="1:8" s="63" customFormat="1" ht="23.25" customHeight="1">
      <c r="A77" s="41" t="s">
        <v>144</v>
      </c>
      <c r="B77" s="101" t="s">
        <v>16</v>
      </c>
      <c r="C77" s="92"/>
      <c r="D77" s="120"/>
      <c r="E77" s="92"/>
      <c r="F77" s="102">
        <f>F12+F39</f>
        <v>5394896</v>
      </c>
      <c r="G77" s="102">
        <f>G12+G39+G76</f>
        <v>4771174</v>
      </c>
      <c r="H77" s="102">
        <f>H12+H39+H76</f>
        <v>4630301</v>
      </c>
    </row>
    <row r="78" spans="1:6" s="63" customFormat="1" ht="12.75">
      <c r="A78" s="60"/>
      <c r="B78" s="64"/>
      <c r="C78" s="61"/>
      <c r="D78" s="121"/>
      <c r="E78" s="61"/>
      <c r="F78" s="62"/>
    </row>
    <row r="79" spans="1:6" s="63" customFormat="1" ht="12.75">
      <c r="A79" s="60"/>
      <c r="B79" s="64"/>
      <c r="C79" s="61"/>
      <c r="D79" s="121"/>
      <c r="E79" s="61"/>
      <c r="F79" s="62"/>
    </row>
    <row r="80" spans="1:6" s="63" customFormat="1" ht="12.75">
      <c r="A80" s="60"/>
      <c r="B80" s="64"/>
      <c r="C80" s="61"/>
      <c r="D80" s="121"/>
      <c r="E80" s="61"/>
      <c r="F80" s="62"/>
    </row>
    <row r="81" spans="1:6" s="63" customFormat="1" ht="12.75">
      <c r="A81" s="60"/>
      <c r="B81" s="64"/>
      <c r="C81" s="61"/>
      <c r="D81" s="121"/>
      <c r="E81" s="61"/>
      <c r="F81" s="62"/>
    </row>
    <row r="82" spans="1:6" s="63" customFormat="1" ht="12.75">
      <c r="A82" s="60"/>
      <c r="B82" s="64"/>
      <c r="C82" s="61"/>
      <c r="D82" s="121"/>
      <c r="E82" s="61"/>
      <c r="F82" s="62"/>
    </row>
    <row r="83" spans="1:6" s="63" customFormat="1" ht="12.75">
      <c r="A83" s="60"/>
      <c r="B83" s="64"/>
      <c r="C83" s="61"/>
      <c r="D83" s="121"/>
      <c r="E83" s="61"/>
      <c r="F83" s="62"/>
    </row>
    <row r="84" spans="1:6" s="63" customFormat="1" ht="12.75">
      <c r="A84" s="60"/>
      <c r="B84" s="64"/>
      <c r="C84" s="61"/>
      <c r="D84" s="121"/>
      <c r="E84" s="61"/>
      <c r="F84" s="62"/>
    </row>
    <row r="85" spans="1:6" s="63" customFormat="1" ht="12.75">
      <c r="A85" s="60"/>
      <c r="B85" s="64"/>
      <c r="C85" s="61"/>
      <c r="D85" s="121"/>
      <c r="E85" s="61"/>
      <c r="F85" s="62"/>
    </row>
    <row r="86" spans="1:6" s="63" customFormat="1" ht="12.75">
      <c r="A86" s="60"/>
      <c r="B86" s="64"/>
      <c r="C86" s="61"/>
      <c r="D86" s="121"/>
      <c r="E86" s="61"/>
      <c r="F86" s="62"/>
    </row>
    <row r="87" spans="1:6" s="63" customFormat="1" ht="12.75">
      <c r="A87" s="60"/>
      <c r="B87" s="64"/>
      <c r="C87" s="61"/>
      <c r="D87" s="121"/>
      <c r="E87" s="61"/>
      <c r="F87" s="62"/>
    </row>
    <row r="88" spans="1:6" s="63" customFormat="1" ht="12.75">
      <c r="A88" s="60"/>
      <c r="B88" s="64"/>
      <c r="C88" s="61"/>
      <c r="D88" s="121"/>
      <c r="E88" s="61"/>
      <c r="F88" s="62"/>
    </row>
    <row r="89" spans="1:6" s="63" customFormat="1" ht="12.75">
      <c r="A89" s="60"/>
      <c r="B89" s="64"/>
      <c r="C89" s="61"/>
      <c r="D89" s="121"/>
      <c r="E89" s="61"/>
      <c r="F89" s="62"/>
    </row>
    <row r="90" spans="1:6" s="63" customFormat="1" ht="12.75">
      <c r="A90" s="60"/>
      <c r="B90" s="64"/>
      <c r="C90" s="61"/>
      <c r="D90" s="121"/>
      <c r="E90" s="61"/>
      <c r="F90" s="62"/>
    </row>
    <row r="91" spans="1:6" s="63" customFormat="1" ht="12.75">
      <c r="A91" s="60"/>
      <c r="B91" s="64"/>
      <c r="C91" s="61"/>
      <c r="D91" s="121"/>
      <c r="E91" s="61"/>
      <c r="F91" s="62"/>
    </row>
    <row r="92" spans="1:6" s="63" customFormat="1" ht="12.75">
      <c r="A92" s="60"/>
      <c r="B92" s="64"/>
      <c r="C92" s="61"/>
      <c r="D92" s="121"/>
      <c r="E92" s="61"/>
      <c r="F92" s="62"/>
    </row>
    <row r="93" spans="1:6" s="63" customFormat="1" ht="12.75">
      <c r="A93" s="60"/>
      <c r="B93" s="64"/>
      <c r="C93" s="61"/>
      <c r="D93" s="121"/>
      <c r="E93" s="61"/>
      <c r="F93" s="62"/>
    </row>
    <row r="94" spans="1:6" s="63" customFormat="1" ht="12.75">
      <c r="A94" s="60"/>
      <c r="B94" s="64"/>
      <c r="C94" s="61"/>
      <c r="D94" s="121"/>
      <c r="E94" s="61"/>
      <c r="F94" s="62"/>
    </row>
    <row r="95" spans="1:6" s="63" customFormat="1" ht="12.75">
      <c r="A95" s="60"/>
      <c r="B95" s="64"/>
      <c r="C95" s="61"/>
      <c r="D95" s="121"/>
      <c r="E95" s="61"/>
      <c r="F95" s="62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2018-12-24T07:36:52Z</cp:lastPrinted>
  <dcterms:created xsi:type="dcterms:W3CDTF">2007-10-12T08:23:45Z</dcterms:created>
  <dcterms:modified xsi:type="dcterms:W3CDTF">2018-12-24T07:38:56Z</dcterms:modified>
  <cp:category/>
  <cp:version/>
  <cp:contentType/>
  <cp:contentStatus/>
</cp:coreProperties>
</file>